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Segundo trimestre\Cuadros Excel Impresión (Valores)\"/>
    </mc:Choice>
  </mc:AlternateContent>
  <bookViews>
    <workbookView xWindow="0" yWindow="0" windowWidth="21600" windowHeight="9735" tabRatio="724"/>
  </bookViews>
  <sheets>
    <sheet name="Cuadro 2 PA" sheetId="20" r:id="rId1"/>
  </sheets>
  <definedNames>
    <definedName name="_xlnm.Print_Area" localSheetId="0">'Cuadro 2 PA'!$A$1:$P$67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20" l="1"/>
  <c r="H60" i="20"/>
  <c r="C60" i="20"/>
  <c r="M59" i="20"/>
  <c r="H59" i="20"/>
  <c r="C59" i="20"/>
  <c r="M58" i="20"/>
  <c r="H58" i="20"/>
  <c r="H57" i="20" s="1"/>
  <c r="C58" i="20"/>
  <c r="C57" i="20" s="1"/>
  <c r="O57" i="20"/>
  <c r="N57" i="20"/>
  <c r="M57" i="20"/>
  <c r="L57" i="20"/>
  <c r="K57" i="20"/>
  <c r="J57" i="20"/>
  <c r="I57" i="20"/>
  <c r="G57" i="20"/>
  <c r="F57" i="20"/>
  <c r="E57" i="20"/>
  <c r="D57" i="20"/>
  <c r="M53" i="20"/>
  <c r="H53" i="20"/>
  <c r="C53" i="20"/>
  <c r="M52" i="20"/>
  <c r="H52" i="20"/>
  <c r="C52" i="20"/>
  <c r="M51" i="20"/>
  <c r="H51" i="20"/>
  <c r="C51" i="20"/>
  <c r="M50" i="20"/>
  <c r="H50" i="20"/>
  <c r="H49" i="20" s="1"/>
  <c r="C50" i="20"/>
  <c r="C49" i="20" s="1"/>
  <c r="O49" i="20"/>
  <c r="N49" i="20"/>
  <c r="M49" i="20"/>
  <c r="L49" i="20"/>
  <c r="K49" i="20"/>
  <c r="J49" i="20"/>
  <c r="I49" i="20"/>
  <c r="G49" i="20"/>
  <c r="F49" i="20"/>
  <c r="E49" i="20"/>
  <c r="D49" i="20"/>
  <c r="M48" i="20"/>
  <c r="H48" i="20"/>
  <c r="C48" i="20"/>
  <c r="M47" i="20"/>
  <c r="H47" i="20"/>
  <c r="C47" i="20"/>
  <c r="C44" i="20" s="1"/>
  <c r="M46" i="20"/>
  <c r="H46" i="20"/>
  <c r="C46" i="20"/>
  <c r="M45" i="20"/>
  <c r="M44" i="20" s="1"/>
  <c r="H45" i="20"/>
  <c r="H44" i="20" s="1"/>
  <c r="C45" i="20"/>
  <c r="O44" i="20"/>
  <c r="N44" i="20"/>
  <c r="L44" i="20"/>
  <c r="K44" i="20"/>
  <c r="J44" i="20"/>
  <c r="I44" i="20"/>
  <c r="G44" i="20"/>
  <c r="F44" i="20"/>
  <c r="E44" i="20"/>
  <c r="D44" i="20"/>
  <c r="M43" i="20"/>
  <c r="H43" i="20"/>
  <c r="C43" i="20"/>
  <c r="M42" i="20"/>
  <c r="H42" i="20"/>
  <c r="H41" i="20" s="1"/>
  <c r="C42" i="20"/>
  <c r="C41" i="20" s="1"/>
  <c r="O41" i="20"/>
  <c r="N41" i="20"/>
  <c r="M41" i="20"/>
  <c r="L41" i="20"/>
  <c r="K41" i="20"/>
  <c r="J41" i="20"/>
  <c r="I41" i="20"/>
  <c r="I34" i="20" s="1"/>
  <c r="G41" i="20"/>
  <c r="F41" i="20"/>
  <c r="E41" i="20"/>
  <c r="E34" i="20" s="1"/>
  <c r="D41" i="20"/>
  <c r="M40" i="20"/>
  <c r="H40" i="20"/>
  <c r="C40" i="20"/>
  <c r="M39" i="20"/>
  <c r="H39" i="20"/>
  <c r="C39" i="20"/>
  <c r="C38" i="20" s="1"/>
  <c r="O38" i="20"/>
  <c r="N38" i="20"/>
  <c r="M38" i="20"/>
  <c r="L38" i="20"/>
  <c r="K38" i="20"/>
  <c r="J38" i="20"/>
  <c r="I38" i="20"/>
  <c r="H38" i="20"/>
  <c r="G38" i="20"/>
  <c r="F38" i="20"/>
  <c r="E38" i="20"/>
  <c r="D38" i="20"/>
  <c r="M37" i="20"/>
  <c r="H37" i="20"/>
  <c r="C37" i="20"/>
  <c r="M36" i="20"/>
  <c r="M35" i="20" s="1"/>
  <c r="M34" i="20" s="1"/>
  <c r="H36" i="20"/>
  <c r="C36" i="20"/>
  <c r="O35" i="20"/>
  <c r="O34" i="20" s="1"/>
  <c r="N35" i="20"/>
  <c r="N34" i="20" s="1"/>
  <c r="L35" i="20"/>
  <c r="K35" i="20"/>
  <c r="K34" i="20" s="1"/>
  <c r="J35" i="20"/>
  <c r="J34" i="20" s="1"/>
  <c r="I35" i="20"/>
  <c r="H35" i="20"/>
  <c r="G35" i="20"/>
  <c r="G34" i="20" s="1"/>
  <c r="F35" i="20"/>
  <c r="F34" i="20" s="1"/>
  <c r="E35" i="20"/>
  <c r="D35" i="20"/>
  <c r="C35" i="20"/>
  <c r="L34" i="20"/>
  <c r="D34" i="20"/>
  <c r="M32" i="20"/>
  <c r="H32" i="20"/>
  <c r="C32" i="20"/>
  <c r="M31" i="20"/>
  <c r="H31" i="20"/>
  <c r="C31" i="20"/>
  <c r="C30" i="20" s="1"/>
  <c r="O30" i="20"/>
  <c r="N30" i="20"/>
  <c r="M30" i="20"/>
  <c r="L30" i="20"/>
  <c r="K30" i="20"/>
  <c r="J30" i="20"/>
  <c r="I30" i="20"/>
  <c r="H30" i="20"/>
  <c r="G30" i="20"/>
  <c r="F30" i="20"/>
  <c r="E30" i="20"/>
  <c r="D30" i="20"/>
  <c r="O28" i="20"/>
  <c r="N28" i="20"/>
  <c r="L28" i="20"/>
  <c r="K28" i="20"/>
  <c r="J28" i="20"/>
  <c r="I28" i="20"/>
  <c r="G28" i="20"/>
  <c r="F28" i="20"/>
  <c r="E28" i="20"/>
  <c r="D28" i="20"/>
  <c r="C28" i="20"/>
  <c r="M27" i="20"/>
  <c r="H27" i="20"/>
  <c r="C27" i="20"/>
  <c r="M26" i="20"/>
  <c r="M28" i="20" s="1"/>
  <c r="H26" i="20"/>
  <c r="H28" i="20" s="1"/>
  <c r="C26" i="20"/>
  <c r="O24" i="20"/>
  <c r="N24" i="20"/>
  <c r="L24" i="20"/>
  <c r="K24" i="20"/>
  <c r="J24" i="20"/>
  <c r="I24" i="20"/>
  <c r="G24" i="20"/>
  <c r="F24" i="20"/>
  <c r="E24" i="20"/>
  <c r="D24" i="20"/>
  <c r="C24" i="20"/>
  <c r="M23" i="20"/>
  <c r="H23" i="20"/>
  <c r="C23" i="20"/>
  <c r="M22" i="20"/>
  <c r="M24" i="20" s="1"/>
  <c r="H22" i="20"/>
  <c r="H24" i="20" s="1"/>
  <c r="C22" i="20"/>
  <c r="O20" i="20"/>
  <c r="N20" i="20"/>
  <c r="L20" i="20"/>
  <c r="K20" i="20"/>
  <c r="J20" i="20"/>
  <c r="I20" i="20"/>
  <c r="G20" i="20"/>
  <c r="F20" i="20"/>
  <c r="E20" i="20"/>
  <c r="D20" i="20"/>
  <c r="C20" i="20"/>
  <c r="M19" i="20"/>
  <c r="H19" i="20"/>
  <c r="C19" i="20"/>
  <c r="M18" i="20"/>
  <c r="M20" i="20" s="1"/>
  <c r="H18" i="20"/>
  <c r="H20" i="20" s="1"/>
  <c r="C18" i="20"/>
  <c r="O17" i="20"/>
  <c r="O21" i="20" s="1"/>
  <c r="O25" i="20" s="1"/>
  <c r="N17" i="20"/>
  <c r="N21" i="20" s="1"/>
  <c r="N25" i="20" s="1"/>
  <c r="M17" i="20"/>
  <c r="M21" i="20" s="1"/>
  <c r="M25" i="20" s="1"/>
  <c r="L17" i="20"/>
  <c r="L21" i="20" s="1"/>
  <c r="L25" i="20" s="1"/>
  <c r="K17" i="20"/>
  <c r="K21" i="20" s="1"/>
  <c r="K25" i="20" s="1"/>
  <c r="J17" i="20"/>
  <c r="J21" i="20" s="1"/>
  <c r="J25" i="20" s="1"/>
  <c r="I17" i="20"/>
  <c r="I21" i="20" s="1"/>
  <c r="I25" i="20" s="1"/>
  <c r="G17" i="20"/>
  <c r="G21" i="20" s="1"/>
  <c r="G25" i="20" s="1"/>
  <c r="F17" i="20"/>
  <c r="F21" i="20" s="1"/>
  <c r="F25" i="20" s="1"/>
  <c r="E17" i="20"/>
  <c r="E21" i="20" s="1"/>
  <c r="E25" i="20" s="1"/>
  <c r="D17" i="20"/>
  <c r="D21" i="20" s="1"/>
  <c r="D25" i="20" s="1"/>
  <c r="M16" i="20"/>
  <c r="H16" i="20"/>
  <c r="C16" i="20"/>
  <c r="M15" i="20"/>
  <c r="H15" i="20"/>
  <c r="H17" i="20" s="1"/>
  <c r="C15" i="20"/>
  <c r="C17" i="20" s="1"/>
  <c r="C21" i="20" s="1"/>
  <c r="C25" i="20" s="1"/>
  <c r="D29" i="20" l="1"/>
  <c r="D14" i="20"/>
  <c r="D33" i="20" s="1"/>
  <c r="D54" i="20" s="1"/>
  <c r="I14" i="20"/>
  <c r="I33" i="20" s="1"/>
  <c r="I54" i="20" s="1"/>
  <c r="I29" i="20"/>
  <c r="M14" i="20"/>
  <c r="M33" i="20" s="1"/>
  <c r="M54" i="20" s="1"/>
  <c r="M29" i="20"/>
  <c r="E29" i="20"/>
  <c r="E14" i="20"/>
  <c r="E33" i="20" s="1"/>
  <c r="E54" i="20" s="1"/>
  <c r="J14" i="20"/>
  <c r="J33" i="20" s="1"/>
  <c r="J54" i="20" s="1"/>
  <c r="J29" i="20"/>
  <c r="N14" i="20"/>
  <c r="N33" i="20" s="1"/>
  <c r="N54" i="20" s="1"/>
  <c r="N29" i="20"/>
  <c r="C14" i="20"/>
  <c r="C33" i="20" s="1"/>
  <c r="C29" i="20"/>
  <c r="F14" i="20"/>
  <c r="F33" i="20" s="1"/>
  <c r="F54" i="20" s="1"/>
  <c r="F29" i="20"/>
  <c r="K14" i="20"/>
  <c r="K33" i="20" s="1"/>
  <c r="K54" i="20" s="1"/>
  <c r="K29" i="20"/>
  <c r="O14" i="20"/>
  <c r="O33" i="20" s="1"/>
  <c r="O54" i="20" s="1"/>
  <c r="O29" i="20"/>
  <c r="C34" i="20"/>
  <c r="H34" i="20"/>
  <c r="H21" i="20"/>
  <c r="H25" i="20" s="1"/>
  <c r="G14" i="20"/>
  <c r="G33" i="20" s="1"/>
  <c r="G54" i="20" s="1"/>
  <c r="G29" i="20"/>
  <c r="L29" i="20"/>
  <c r="L14" i="20"/>
  <c r="L33" i="20" s="1"/>
  <c r="L54" i="20" s="1"/>
  <c r="G55" i="20" l="1"/>
  <c r="G56" i="20"/>
  <c r="E55" i="20"/>
  <c r="E56" i="20" s="1"/>
  <c r="L55" i="20"/>
  <c r="L56" i="20" s="1"/>
  <c r="H29" i="20"/>
  <c r="H14" i="20"/>
  <c r="H33" i="20" s="1"/>
  <c r="H54" i="20" s="1"/>
  <c r="O55" i="20"/>
  <c r="O56" i="20"/>
  <c r="F55" i="20"/>
  <c r="F56" i="20"/>
  <c r="N55" i="20"/>
  <c r="N56" i="20"/>
  <c r="I55" i="20"/>
  <c r="I56" i="20" s="1"/>
  <c r="D55" i="20"/>
  <c r="D56" i="20"/>
  <c r="K55" i="20"/>
  <c r="K56" i="20"/>
  <c r="C54" i="20"/>
  <c r="J55" i="20"/>
  <c r="J56" i="20"/>
  <c r="M56" i="20"/>
  <c r="M55" i="20"/>
  <c r="H55" i="20" l="1"/>
  <c r="H56" i="20" s="1"/>
  <c r="C55" i="20"/>
  <c r="C56" i="20"/>
</calcChain>
</file>

<file path=xl/sharedStrings.xml><?xml version="1.0" encoding="utf-8"?>
<sst xmlns="http://schemas.openxmlformats.org/spreadsheetml/2006/main" count="89" uniqueCount="71">
  <si>
    <t>Cuadro 2. PRESENTACIÓN ANALÍTICA DE LA BALANZA DE PAGOS DE PANAMÁ,</t>
  </si>
  <si>
    <t>Presentación analítica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</si>
  <si>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</si>
  <si>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</si>
  <si>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</si>
  <si>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</si>
  <si>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</si>
  <si>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</si>
  <si>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</si>
  <si>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</si>
  <si>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</si>
  <si>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</si>
  <si>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</si>
  <si>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</si>
  <si>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</si>
  <si>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</si>
  <si>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</si>
  <si>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A.   Cuenta corriente</t>
  </si>
  <si>
    <t xml:space="preserve">             Balanza de bienes</t>
  </si>
  <si>
    <t xml:space="preserve">       3.   Servicios: crédito</t>
  </si>
  <si>
    <t xml:space="preserve">       4.   Servicios: débito</t>
  </si>
  <si>
    <t xml:space="preserve">             Balanza de servicios</t>
  </si>
  <si>
    <t xml:space="preserve">             Balanza de bienes y servicios</t>
  </si>
  <si>
    <t xml:space="preserve">       5.   Renta: crédito</t>
  </si>
  <si>
    <t xml:space="preserve">       6.   Renta: débito</t>
  </si>
  <si>
    <t xml:space="preserve">             Balanza de renta</t>
  </si>
  <si>
    <t xml:space="preserve">             Balanza de bienes, servicios y renta</t>
  </si>
  <si>
    <t xml:space="preserve">       7.   Transferencias corrientes: crédito</t>
  </si>
  <si>
    <t xml:space="preserve">       8.   Transferencias corrientes: débito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</si>
  <si>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</si>
  <si>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</si>
  <si>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</si>
  <si>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9.    Cuenta de capital: crédito</t>
  </si>
  <si>
    <t xml:space="preserve">     10.    Cuenta de capital: débito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</si>
  <si>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</si>
  <si>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</si>
  <si>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</si>
  <si>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</si>
  <si>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</si>
  <si>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</si>
  <si>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</si>
  <si>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</si>
  <si>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</si>
  <si>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</si>
  <si>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</si>
  <si>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</si>
  <si>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</si>
  <si>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</si>
  <si>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</si>
  <si>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</si>
  <si>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</si>
  <si>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</si>
  <si>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</si>
  <si>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</si>
  <si>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</si>
  <si>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</si>
  <si>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</si>
  <si>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</si>
  <si>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</si>
  <si>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</si>
  <si>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</si>
  <si>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</si>
  <si>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>NOTA: La diferencia que se observa entre el total y los parciales, se debe al redondeo.</t>
  </si>
  <si>
    <t xml:space="preserve">       1.   Bienes FOB: exportaciones</t>
  </si>
  <si>
    <t xml:space="preserve">       2.   Bienes FOB: importaciones</t>
  </si>
  <si>
    <t>Línea núm.</t>
  </si>
  <si>
    <t>2019 (P)</t>
  </si>
  <si>
    <t>2020 (P)</t>
  </si>
  <si>
    <t>2021 (E)</t>
  </si>
  <si>
    <t>SEGÚN PARTIDA: AÑOS 2019-20 Y PRIMER SEMESTRE 2021</t>
  </si>
  <si>
    <t>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</si>
</sst>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0" fontId="2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1" fillId="4" borderId="0" xfId="0" applyNumberFormat="1" applyFont="1" applyFill="1" applyBorder="1" applyAlignment="1"/>
    <xf numFmtId="0" fontId="1" fillId="4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1" fillId="2" borderId="14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2" borderId="1" xfId="0" applyNumberFormat="1" applyFont="1" applyFill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0" fontId="2" fillId="3" borderId="9" xfId="0" applyNumberFormat="1" applyFont="1" applyFill="1" applyBorder="1" applyAlignment="1" applyProtection="1">
      <alignment horizontal="left"/>
    </xf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8" xfId="0" applyNumberFormat="1" applyFont="1" applyFill="1" applyBorder="1" applyAlignment="1">
      <alignment horizontal="right" vertical="center" wrapText="1"/>
    </xf>
    <xf numFmtId="0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165" fontId="1" fillId="2" borderId="10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7" customWidth="1"/>
    <col min="2" max="2" width="60.7109375" style="40" customWidth="1"/>
    <col min="3" max="3" width="10.7109375" style="17" customWidth="1"/>
    <col min="4" max="7" width="8.7109375" style="17" customWidth="1"/>
    <col min="8" max="8" width="15" style="17" customWidth="1"/>
    <col min="9" max="12" width="12.7109375" style="17" customWidth="1"/>
    <col min="13" max="13" width="15" style="17" customWidth="1"/>
    <col min="14" max="15" width="12.7109375" style="17" customWidth="1"/>
    <col min="16" max="16" width="6.7109375" style="17" customWidth="1"/>
    <col min="17" max="16384" width="9.140625" style="17"/>
  </cols>
  <sheetData>
    <row r="1" spans="1:16" ht="12.75" customHeight="1" x14ac:dyDescent="0.2">
      <c r="A1" s="66" t="s">
        <v>13</v>
      </c>
      <c r="B1" s="66"/>
      <c r="C1" s="66"/>
      <c r="D1" s="66"/>
      <c r="E1" s="66"/>
      <c r="F1" s="66"/>
      <c r="G1" s="66"/>
      <c r="H1" s="67" t="s">
        <v>13</v>
      </c>
      <c r="I1" s="67"/>
      <c r="J1" s="67"/>
      <c r="K1" s="67"/>
      <c r="L1" s="67"/>
      <c r="M1" s="67"/>
      <c r="N1" s="67"/>
      <c r="O1" s="67"/>
      <c r="P1" s="67"/>
    </row>
    <row r="2" spans="1:16" ht="12.75" customHeight="1" x14ac:dyDescent="0.2">
      <c r="A2" s="68" t="s">
        <v>14</v>
      </c>
      <c r="B2" s="68"/>
      <c r="C2" s="68"/>
      <c r="D2" s="68"/>
      <c r="E2" s="68"/>
      <c r="F2" s="68"/>
      <c r="G2" s="68"/>
      <c r="H2" s="69" t="s">
        <v>14</v>
      </c>
      <c r="I2" s="69"/>
      <c r="J2" s="69"/>
      <c r="K2" s="69"/>
      <c r="L2" s="69"/>
      <c r="M2" s="69"/>
      <c r="N2" s="69"/>
      <c r="O2" s="69"/>
      <c r="P2" s="69"/>
    </row>
    <row r="3" spans="1:16" ht="12.75" customHeight="1" x14ac:dyDescent="0.2">
      <c r="A3" s="66" t="s">
        <v>15</v>
      </c>
      <c r="B3" s="66"/>
      <c r="C3" s="66"/>
      <c r="D3" s="66"/>
      <c r="E3" s="66"/>
      <c r="F3" s="66"/>
      <c r="G3" s="66"/>
      <c r="H3" s="66" t="s">
        <v>15</v>
      </c>
      <c r="I3" s="66"/>
      <c r="J3" s="66"/>
      <c r="K3" s="66"/>
      <c r="L3" s="66"/>
      <c r="M3" s="66"/>
      <c r="N3" s="66"/>
      <c r="O3" s="66"/>
      <c r="P3" s="66"/>
    </row>
    <row r="4" spans="1:16" ht="6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</row>
    <row r="5" spans="1:16" s="22" customFormat="1" ht="12.75" customHeight="1" x14ac:dyDescent="0.2">
      <c r="A5" s="20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21" t="s">
        <v>0</v>
      </c>
    </row>
    <row r="6" spans="1:16" s="22" customFormat="1" ht="12.75" customHeight="1" x14ac:dyDescent="0.2">
      <c r="A6" s="9" t="s">
        <v>69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0" t="s">
        <v>69</v>
      </c>
    </row>
    <row r="7" spans="1:16" ht="6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14.1" customHeight="1" x14ac:dyDescent="0.2">
      <c r="A8" s="43" t="s">
        <v>65</v>
      </c>
      <c r="B8" s="23"/>
      <c r="C8" s="46" t="s">
        <v>1</v>
      </c>
      <c r="D8" s="47"/>
      <c r="E8" s="47"/>
      <c r="F8" s="47"/>
      <c r="G8" s="48"/>
      <c r="H8" s="46" t="s">
        <v>1</v>
      </c>
      <c r="I8" s="47"/>
      <c r="J8" s="47"/>
      <c r="K8" s="47"/>
      <c r="L8" s="47"/>
      <c r="M8" s="47"/>
      <c r="N8" s="47"/>
      <c r="O8" s="48"/>
      <c r="P8" s="49" t="s">
        <v>65</v>
      </c>
    </row>
    <row r="9" spans="1:16" ht="14.1" customHeight="1" x14ac:dyDescent="0.2">
      <c r="A9" s="44"/>
      <c r="B9" s="24"/>
      <c r="C9" s="52" t="s">
        <v>2</v>
      </c>
      <c r="D9" s="53"/>
      <c r="E9" s="53"/>
      <c r="F9" s="53"/>
      <c r="G9" s="54"/>
      <c r="H9" s="55" t="s">
        <v>2</v>
      </c>
      <c r="I9" s="56"/>
      <c r="J9" s="56"/>
      <c r="K9" s="56"/>
      <c r="L9" s="56"/>
      <c r="M9" s="56"/>
      <c r="N9" s="56"/>
      <c r="O9" s="57"/>
      <c r="P9" s="50"/>
    </row>
    <row r="10" spans="1:16" ht="14.1" customHeight="1" x14ac:dyDescent="0.2">
      <c r="A10" s="44"/>
      <c r="B10" s="25" t="s">
        <v>3</v>
      </c>
      <c r="C10" s="52" t="s">
        <v>66</v>
      </c>
      <c r="D10" s="53"/>
      <c r="E10" s="53"/>
      <c r="F10" s="53"/>
      <c r="G10" s="54"/>
      <c r="H10" s="58" t="s">
        <v>67</v>
      </c>
      <c r="I10" s="59"/>
      <c r="J10" s="59"/>
      <c r="K10" s="59"/>
      <c r="L10" s="60"/>
      <c r="M10" s="58" t="s">
        <v>68</v>
      </c>
      <c r="N10" s="59"/>
      <c r="O10" s="60"/>
      <c r="P10" s="50"/>
    </row>
    <row r="11" spans="1:16" ht="14.1" customHeight="1" x14ac:dyDescent="0.2">
      <c r="A11" s="44"/>
      <c r="B11" s="24"/>
      <c r="C11" s="61" t="s">
        <v>4</v>
      </c>
      <c r="D11" s="55" t="s">
        <v>5</v>
      </c>
      <c r="E11" s="56"/>
      <c r="F11" s="56"/>
      <c r="G11" s="57"/>
      <c r="H11" s="61" t="s">
        <v>4</v>
      </c>
      <c r="I11" s="63" t="s">
        <v>5</v>
      </c>
      <c r="J11" s="64"/>
      <c r="K11" s="64"/>
      <c r="L11" s="65"/>
      <c r="M11" s="16" t="s">
        <v>6</v>
      </c>
      <c r="N11" s="63" t="s">
        <v>5</v>
      </c>
      <c r="O11" s="65"/>
      <c r="P11" s="50"/>
    </row>
    <row r="12" spans="1:16" ht="14.1" customHeight="1" x14ac:dyDescent="0.2">
      <c r="A12" s="45"/>
      <c r="B12" s="26"/>
      <c r="C12" s="62"/>
      <c r="D12" s="1" t="s">
        <v>6</v>
      </c>
      <c r="E12" s="1" t="s">
        <v>7</v>
      </c>
      <c r="F12" s="1" t="s">
        <v>8</v>
      </c>
      <c r="G12" s="1" t="s">
        <v>9</v>
      </c>
      <c r="H12" s="62"/>
      <c r="I12" s="1" t="s">
        <v>6</v>
      </c>
      <c r="J12" s="1" t="s">
        <v>7</v>
      </c>
      <c r="K12" s="1" t="s">
        <v>8</v>
      </c>
      <c r="L12" s="1" t="s">
        <v>9</v>
      </c>
      <c r="M12" s="15" t="s">
        <v>70</v>
      </c>
      <c r="N12" s="1" t="s">
        <v>6</v>
      </c>
      <c r="O12" s="1" t="s">
        <v>7</v>
      </c>
      <c r="P12" s="51"/>
    </row>
    <row r="13" spans="1:16" ht="6" customHeight="1" x14ac:dyDescent="0.2">
      <c r="A13" s="27"/>
      <c r="B13" s="28"/>
      <c r="C13" s="29"/>
      <c r="D13" s="29"/>
      <c r="E13" s="29"/>
      <c r="F13" s="29"/>
      <c r="G13" s="29"/>
      <c r="H13" s="30"/>
      <c r="I13" s="30"/>
      <c r="J13" s="30"/>
      <c r="K13" s="30"/>
      <c r="L13" s="30"/>
      <c r="M13" s="30"/>
      <c r="N13" s="30"/>
      <c r="O13" s="31"/>
      <c r="P13" s="31"/>
    </row>
    <row r="14" spans="1:16" ht="12.75" customHeight="1" x14ac:dyDescent="0.2">
      <c r="A14" s="32">
        <v>1</v>
      </c>
      <c r="B14" s="33" t="s">
        <v>17</v>
      </c>
      <c r="C14" s="34">
        <f>C25+C26+C27</f>
        <v>-3327.1890060593687</v>
      </c>
      <c r="D14" s="34">
        <f t="shared" ref="D14:G14" si="0">D25+D26+D27</f>
        <v>-1029.3794313500011</v>
      </c>
      <c r="E14" s="34">
        <f t="shared" si="0"/>
        <v>-1565.0472920699997</v>
      </c>
      <c r="F14" s="34">
        <f t="shared" si="0"/>
        <v>-574.52498894999871</v>
      </c>
      <c r="G14" s="34">
        <f t="shared" si="0"/>
        <v>-158.23729368937359</v>
      </c>
      <c r="H14" s="34">
        <f>H25+H26+H27</f>
        <v>1204.3278043184978</v>
      </c>
      <c r="I14" s="34">
        <f t="shared" ref="I14:O14" si="1">I25+I26+I27</f>
        <v>287.7500433699995</v>
      </c>
      <c r="J14" s="34">
        <f t="shared" si="1"/>
        <v>184.95696260999898</v>
      </c>
      <c r="K14" s="34">
        <f t="shared" si="1"/>
        <v>115.77947369849994</v>
      </c>
      <c r="L14" s="34">
        <f t="shared" si="1"/>
        <v>615.84132464000061</v>
      </c>
      <c r="M14" s="34">
        <f t="shared" si="1"/>
        <v>-413.94373026999824</v>
      </c>
      <c r="N14" s="34">
        <f t="shared" si="1"/>
        <v>-230.70427732999937</v>
      </c>
      <c r="O14" s="34">
        <f t="shared" si="1"/>
        <v>-183.23945293999927</v>
      </c>
      <c r="P14" s="35">
        <v>1</v>
      </c>
    </row>
    <row r="15" spans="1:16" ht="12.75" customHeight="1" x14ac:dyDescent="0.2">
      <c r="A15" s="32">
        <v>2</v>
      </c>
      <c r="B15" s="33" t="s">
        <v>63</v>
      </c>
      <c r="C15" s="2">
        <f>D15+E15+F15+G15</f>
        <v>13213.9349</v>
      </c>
      <c r="D15" s="2">
        <v>2952.1881729999996</v>
      </c>
      <c r="E15" s="2">
        <v>3228.6033180000004</v>
      </c>
      <c r="F15" s="2">
        <v>3473.8344880000004</v>
      </c>
      <c r="G15" s="2">
        <v>3559.3089209999998</v>
      </c>
      <c r="H15" s="2">
        <f>I15+J15+K15+L15</f>
        <v>10239.992027150001</v>
      </c>
      <c r="I15" s="2">
        <v>2703.91471572</v>
      </c>
      <c r="J15" s="2">
        <v>1800.8633764199999</v>
      </c>
      <c r="K15" s="2">
        <v>2818.8175546800003</v>
      </c>
      <c r="L15" s="2">
        <v>2916.3963803300003</v>
      </c>
      <c r="M15" s="2">
        <f t="shared" ref="M15:M19" si="2">N15+O15</f>
        <v>6806.1759020999998</v>
      </c>
      <c r="N15" s="2">
        <v>3393.7310961200001</v>
      </c>
      <c r="O15" s="2">
        <v>3412.4448059800002</v>
      </c>
      <c r="P15" s="35">
        <v>2</v>
      </c>
    </row>
    <row r="16" spans="1:16" ht="12.75" customHeight="1" x14ac:dyDescent="0.2">
      <c r="A16" s="32">
        <v>3</v>
      </c>
      <c r="B16" s="33" t="s">
        <v>64</v>
      </c>
      <c r="C16" s="2">
        <f>D16+E16+F16+G16</f>
        <v>-22260.236081999996</v>
      </c>
      <c r="D16" s="2">
        <v>-5540.6388630000001</v>
      </c>
      <c r="E16" s="2">
        <v>-5905.933994</v>
      </c>
      <c r="F16" s="2">
        <v>-5576.3138039999994</v>
      </c>
      <c r="G16" s="2">
        <v>-5237.3494209999999</v>
      </c>
      <c r="H16" s="2">
        <f>I16+J16+K16+L16</f>
        <v>-14347.077219460001</v>
      </c>
      <c r="I16" s="2">
        <v>-3959.8037964300001</v>
      </c>
      <c r="J16" s="2">
        <v>-3046.6414588100006</v>
      </c>
      <c r="K16" s="2">
        <v>-3500.3780268999999</v>
      </c>
      <c r="L16" s="2">
        <v>-3840.2539373199997</v>
      </c>
      <c r="M16" s="2">
        <f t="shared" si="2"/>
        <v>-8927.3949681099984</v>
      </c>
      <c r="N16" s="2">
        <v>-4254.8283904499995</v>
      </c>
      <c r="O16" s="2">
        <v>-4672.5665776599999</v>
      </c>
      <c r="P16" s="35">
        <v>3</v>
      </c>
    </row>
    <row r="17" spans="1:16" ht="12.75" customHeight="1" x14ac:dyDescent="0.2">
      <c r="A17" s="32">
        <v>4</v>
      </c>
      <c r="B17" s="33" t="s">
        <v>18</v>
      </c>
      <c r="C17" s="34">
        <f>C15+C16</f>
        <v>-9046.3011819999956</v>
      </c>
      <c r="D17" s="34">
        <f t="shared" ref="D17:G17" si="3">D15+D16</f>
        <v>-2588.4506900000006</v>
      </c>
      <c r="E17" s="34">
        <f t="shared" si="3"/>
        <v>-2677.3306759999996</v>
      </c>
      <c r="F17" s="34">
        <f t="shared" si="3"/>
        <v>-2102.479315999999</v>
      </c>
      <c r="G17" s="34">
        <f t="shared" si="3"/>
        <v>-1678.0405000000001</v>
      </c>
      <c r="H17" s="34">
        <f>H15+H16</f>
        <v>-4107.0851923099999</v>
      </c>
      <c r="I17" s="34">
        <f t="shared" ref="I17:O17" si="4">I15+I16</f>
        <v>-1255.8890807100001</v>
      </c>
      <c r="J17" s="34">
        <f t="shared" si="4"/>
        <v>-1245.7780823900007</v>
      </c>
      <c r="K17" s="34">
        <f t="shared" si="4"/>
        <v>-681.56047221999961</v>
      </c>
      <c r="L17" s="34">
        <f t="shared" si="4"/>
        <v>-923.85755698999947</v>
      </c>
      <c r="M17" s="34">
        <f t="shared" si="4"/>
        <v>-2121.2190660099986</v>
      </c>
      <c r="N17" s="34">
        <f t="shared" si="4"/>
        <v>-861.09729432999939</v>
      </c>
      <c r="O17" s="34">
        <f t="shared" si="4"/>
        <v>-1260.1217716799997</v>
      </c>
      <c r="P17" s="35">
        <v>4</v>
      </c>
    </row>
    <row r="18" spans="1:16" ht="12.75" customHeight="1" x14ac:dyDescent="0.2">
      <c r="A18" s="32">
        <v>5</v>
      </c>
      <c r="B18" s="33" t="s">
        <v>19</v>
      </c>
      <c r="C18" s="2">
        <f>D18+E18+F18+G18</f>
        <v>14707.734529600626</v>
      </c>
      <c r="D18" s="2">
        <v>3827.8990959199991</v>
      </c>
      <c r="E18" s="2">
        <v>3671.3836916599998</v>
      </c>
      <c r="F18" s="2">
        <v>3621.9872475799998</v>
      </c>
      <c r="G18" s="2">
        <v>3586.4644944406264</v>
      </c>
      <c r="H18" s="2">
        <f>I18+J18+K18+L18</f>
        <v>9388.4408217599976</v>
      </c>
      <c r="I18" s="2">
        <v>3457.4785523299993</v>
      </c>
      <c r="J18" s="2">
        <v>1684.8420015999995</v>
      </c>
      <c r="K18" s="2">
        <v>1858.5637638599994</v>
      </c>
      <c r="L18" s="2">
        <v>2387.55650397</v>
      </c>
      <c r="M18" s="2">
        <f t="shared" si="2"/>
        <v>5251.5772461700008</v>
      </c>
      <c r="N18" s="2">
        <v>2488.3916283200001</v>
      </c>
      <c r="O18" s="2">
        <v>2763.1856178500007</v>
      </c>
      <c r="P18" s="35">
        <v>5</v>
      </c>
    </row>
    <row r="19" spans="1:16" ht="12.75" customHeight="1" x14ac:dyDescent="0.2">
      <c r="A19" s="32">
        <v>6</v>
      </c>
      <c r="B19" s="33" t="s">
        <v>20</v>
      </c>
      <c r="C19" s="2">
        <f>D19+E19+F19+G19</f>
        <v>-5326.5779056699994</v>
      </c>
      <c r="D19" s="2">
        <v>-1402.1810890700001</v>
      </c>
      <c r="E19" s="2">
        <v>-1374.9909259899998</v>
      </c>
      <c r="F19" s="2">
        <v>-1299.5770949999996</v>
      </c>
      <c r="G19" s="2">
        <v>-1249.8287956099998</v>
      </c>
      <c r="H19" s="2">
        <f>I19+J19+K19+L19</f>
        <v>-2979.0640819414998</v>
      </c>
      <c r="I19" s="2">
        <v>-1160.9580660899999</v>
      </c>
      <c r="J19" s="2">
        <v>-507.11240134999997</v>
      </c>
      <c r="K19" s="2">
        <v>-566.67836174149988</v>
      </c>
      <c r="L19" s="2">
        <v>-744.31525276000002</v>
      </c>
      <c r="M19" s="2">
        <f t="shared" si="2"/>
        <v>-1851.4645388899999</v>
      </c>
      <c r="N19" s="2">
        <v>-891.12646066999991</v>
      </c>
      <c r="O19" s="2">
        <v>-960.33807821999994</v>
      </c>
      <c r="P19" s="35">
        <v>6</v>
      </c>
    </row>
    <row r="20" spans="1:16" ht="12.75" customHeight="1" x14ac:dyDescent="0.2">
      <c r="A20" s="32">
        <v>7</v>
      </c>
      <c r="B20" s="33" t="s">
        <v>21</v>
      </c>
      <c r="C20" s="34">
        <f>C18+C19</f>
        <v>9381.1566239306267</v>
      </c>
      <c r="D20" s="34">
        <f t="shared" ref="D20:G20" si="5">D18+D19</f>
        <v>2425.7180068499993</v>
      </c>
      <c r="E20" s="34">
        <f t="shared" si="5"/>
        <v>2296.3927656699998</v>
      </c>
      <c r="F20" s="34">
        <f t="shared" si="5"/>
        <v>2322.4101525800002</v>
      </c>
      <c r="G20" s="34">
        <f t="shared" si="5"/>
        <v>2336.6356988306266</v>
      </c>
      <c r="H20" s="34">
        <f>H18+H19</f>
        <v>6409.3767398184973</v>
      </c>
      <c r="I20" s="34">
        <f t="shared" ref="I20:O20" si="6">I18+I19</f>
        <v>2296.5204862399996</v>
      </c>
      <c r="J20" s="34">
        <f t="shared" si="6"/>
        <v>1177.7296002499995</v>
      </c>
      <c r="K20" s="34">
        <f t="shared" si="6"/>
        <v>1291.8854021184995</v>
      </c>
      <c r="L20" s="34">
        <f t="shared" si="6"/>
        <v>1643.24125121</v>
      </c>
      <c r="M20" s="34">
        <f t="shared" si="6"/>
        <v>3400.1127072800009</v>
      </c>
      <c r="N20" s="34">
        <f t="shared" si="6"/>
        <v>1597.2651676500002</v>
      </c>
      <c r="O20" s="34">
        <f t="shared" si="6"/>
        <v>1802.8475396300007</v>
      </c>
      <c r="P20" s="35">
        <v>7</v>
      </c>
    </row>
    <row r="21" spans="1:16" ht="12.75" customHeight="1" x14ac:dyDescent="0.2">
      <c r="A21" s="32">
        <v>8</v>
      </c>
      <c r="B21" s="33" t="s">
        <v>22</v>
      </c>
      <c r="C21" s="34">
        <f t="shared" ref="C21:O21" si="7">C17+C20</f>
        <v>334.85544193063106</v>
      </c>
      <c r="D21" s="34">
        <f t="shared" si="7"/>
        <v>-162.73268315000132</v>
      </c>
      <c r="E21" s="34">
        <f t="shared" si="7"/>
        <v>-380.9379103299998</v>
      </c>
      <c r="F21" s="34">
        <f t="shared" si="7"/>
        <v>219.93083658000114</v>
      </c>
      <c r="G21" s="34">
        <f t="shared" si="7"/>
        <v>658.59519883062649</v>
      </c>
      <c r="H21" s="34">
        <f t="shared" si="7"/>
        <v>2302.2915475084974</v>
      </c>
      <c r="I21" s="34">
        <f t="shared" si="7"/>
        <v>1040.6314055299995</v>
      </c>
      <c r="J21" s="34">
        <f t="shared" si="7"/>
        <v>-68.04848214000117</v>
      </c>
      <c r="K21" s="34">
        <f t="shared" si="7"/>
        <v>610.32492989849993</v>
      </c>
      <c r="L21" s="34">
        <f t="shared" si="7"/>
        <v>719.38369422000051</v>
      </c>
      <c r="M21" s="34">
        <f t="shared" si="7"/>
        <v>1278.8936412700023</v>
      </c>
      <c r="N21" s="34">
        <f t="shared" si="7"/>
        <v>736.16787332000081</v>
      </c>
      <c r="O21" s="34">
        <f t="shared" si="7"/>
        <v>542.725767950001</v>
      </c>
      <c r="P21" s="35">
        <v>8</v>
      </c>
    </row>
    <row r="22" spans="1:16" ht="12.75" customHeight="1" x14ac:dyDescent="0.2">
      <c r="A22" s="32">
        <v>9</v>
      </c>
      <c r="B22" s="33" t="s">
        <v>23</v>
      </c>
      <c r="C22" s="2">
        <f>D22+E22+F22+G22</f>
        <v>2354.0905845200004</v>
      </c>
      <c r="D22" s="2">
        <v>714.01207061000014</v>
      </c>
      <c r="E22" s="2">
        <v>530.81029316000013</v>
      </c>
      <c r="F22" s="2">
        <v>637.0258027399999</v>
      </c>
      <c r="G22" s="2">
        <v>472.24241800999999</v>
      </c>
      <c r="H22" s="2">
        <f>I22+J22+K22+L22</f>
        <v>1608.4225417499999</v>
      </c>
      <c r="I22" s="2">
        <v>493.86641956999983</v>
      </c>
      <c r="J22" s="2">
        <v>436.18897602000004</v>
      </c>
      <c r="K22" s="2">
        <v>346.40115078999997</v>
      </c>
      <c r="L22" s="2">
        <v>331.96599537000003</v>
      </c>
      <c r="M22" s="2">
        <f t="shared" ref="M22:M23" si="8">N22+O22</f>
        <v>627.42389247999995</v>
      </c>
      <c r="N22" s="2">
        <v>346.43966019000004</v>
      </c>
      <c r="O22" s="2">
        <v>280.98423228999997</v>
      </c>
      <c r="P22" s="35">
        <v>9</v>
      </c>
    </row>
    <row r="23" spans="1:16" ht="12.75" customHeight="1" x14ac:dyDescent="0.2">
      <c r="A23" s="32">
        <v>10</v>
      </c>
      <c r="B23" s="33" t="s">
        <v>24</v>
      </c>
      <c r="C23" s="2">
        <f>D23+E23+F23+G23</f>
        <v>-5984.80182651</v>
      </c>
      <c r="D23" s="2">
        <v>-1562.4853298099999</v>
      </c>
      <c r="E23" s="2">
        <v>-1702.6666759</v>
      </c>
      <c r="F23" s="2">
        <v>-1430.8885712699998</v>
      </c>
      <c r="G23" s="2">
        <v>-1288.76124953</v>
      </c>
      <c r="H23" s="2">
        <f>I23+J23+K23+L23</f>
        <v>-2837.9028723399997</v>
      </c>
      <c r="I23" s="2">
        <v>-1270.7997821699998</v>
      </c>
      <c r="J23" s="2">
        <v>-228.36605429999992</v>
      </c>
      <c r="K23" s="2">
        <v>-872.26526387000001</v>
      </c>
      <c r="L23" s="2">
        <v>-466.47177199999993</v>
      </c>
      <c r="M23" s="2">
        <f t="shared" si="8"/>
        <v>-2513.1612127400003</v>
      </c>
      <c r="N23" s="2">
        <v>-1381.5616526100002</v>
      </c>
      <c r="O23" s="2">
        <v>-1131.5995601300001</v>
      </c>
      <c r="P23" s="35">
        <v>10</v>
      </c>
    </row>
    <row r="24" spans="1:16" ht="12.75" customHeight="1" x14ac:dyDescent="0.2">
      <c r="A24" s="32">
        <v>11</v>
      </c>
      <c r="B24" s="33" t="s">
        <v>25</v>
      </c>
      <c r="C24" s="34">
        <f>C22+C23</f>
        <v>-3630.7112419899995</v>
      </c>
      <c r="D24" s="34">
        <f t="shared" ref="D24:G24" si="9">D22+D23</f>
        <v>-848.4732591999998</v>
      </c>
      <c r="E24" s="34">
        <f t="shared" si="9"/>
        <v>-1171.8563827399998</v>
      </c>
      <c r="F24" s="34">
        <f t="shared" si="9"/>
        <v>-793.86276852999993</v>
      </c>
      <c r="G24" s="34">
        <f t="shared" si="9"/>
        <v>-816.51883152000005</v>
      </c>
      <c r="H24" s="34">
        <f>H22+H23</f>
        <v>-1229.4803305899998</v>
      </c>
      <c r="I24" s="34">
        <f t="shared" ref="I24:O24" si="10">I22+I23</f>
        <v>-776.93336260000001</v>
      </c>
      <c r="J24" s="34">
        <f t="shared" si="10"/>
        <v>207.82292172000012</v>
      </c>
      <c r="K24" s="34">
        <f t="shared" si="10"/>
        <v>-525.86411308000004</v>
      </c>
      <c r="L24" s="34">
        <f t="shared" si="10"/>
        <v>-134.5057766299999</v>
      </c>
      <c r="M24" s="34">
        <f t="shared" si="10"/>
        <v>-1885.7373202600004</v>
      </c>
      <c r="N24" s="34">
        <f t="shared" si="10"/>
        <v>-1035.1219924200002</v>
      </c>
      <c r="O24" s="34">
        <f t="shared" si="10"/>
        <v>-850.61532784000019</v>
      </c>
      <c r="P24" s="35">
        <v>11</v>
      </c>
    </row>
    <row r="25" spans="1:16" ht="12.75" customHeight="1" x14ac:dyDescent="0.2">
      <c r="A25" s="32">
        <v>12</v>
      </c>
      <c r="B25" s="33" t="s">
        <v>26</v>
      </c>
      <c r="C25" s="34">
        <f t="shared" ref="C25:O25" si="11">C21+C24</f>
        <v>-3295.8558000593684</v>
      </c>
      <c r="D25" s="34">
        <f t="shared" si="11"/>
        <v>-1011.2059423500011</v>
      </c>
      <c r="E25" s="34">
        <f t="shared" si="11"/>
        <v>-1552.7942930699996</v>
      </c>
      <c r="F25" s="34">
        <f t="shared" si="11"/>
        <v>-573.93193194999878</v>
      </c>
      <c r="G25" s="34">
        <f t="shared" si="11"/>
        <v>-157.92363268937356</v>
      </c>
      <c r="H25" s="34">
        <f t="shared" si="11"/>
        <v>1072.8112169184976</v>
      </c>
      <c r="I25" s="34">
        <f t="shared" si="11"/>
        <v>263.69804292999947</v>
      </c>
      <c r="J25" s="34">
        <f t="shared" si="11"/>
        <v>139.77443957999895</v>
      </c>
      <c r="K25" s="34">
        <f t="shared" si="11"/>
        <v>84.460816818499893</v>
      </c>
      <c r="L25" s="34">
        <f t="shared" si="11"/>
        <v>584.87791759000061</v>
      </c>
      <c r="M25" s="34">
        <f t="shared" si="11"/>
        <v>-606.84367898999812</v>
      </c>
      <c r="N25" s="34">
        <f t="shared" si="11"/>
        <v>-298.95411909999939</v>
      </c>
      <c r="O25" s="34">
        <f t="shared" si="11"/>
        <v>-307.88955988999919</v>
      </c>
      <c r="P25" s="35">
        <v>12</v>
      </c>
    </row>
    <row r="26" spans="1:16" ht="12.75" customHeight="1" x14ac:dyDescent="0.2">
      <c r="A26" s="32">
        <v>13</v>
      </c>
      <c r="B26" s="33" t="s">
        <v>27</v>
      </c>
      <c r="C26" s="2">
        <f>D26+E26+F26+G26</f>
        <v>975.65370699999994</v>
      </c>
      <c r="D26" s="2">
        <v>232.42111</v>
      </c>
      <c r="E26" s="2">
        <v>240.57341399999999</v>
      </c>
      <c r="F26" s="2">
        <v>253.104231</v>
      </c>
      <c r="G26" s="2">
        <v>249.55495199999999</v>
      </c>
      <c r="H26" s="2">
        <f>I26+J26+K26+L26</f>
        <v>749.04244018999998</v>
      </c>
      <c r="I26" s="2">
        <v>217.55561061</v>
      </c>
      <c r="J26" s="2">
        <v>156.28123504999999</v>
      </c>
      <c r="K26" s="2">
        <v>172.85093025000003</v>
      </c>
      <c r="L26" s="2">
        <v>202.35466428000001</v>
      </c>
      <c r="M26" s="2">
        <f t="shared" ref="M26:M27" si="12">N26+O26</f>
        <v>513.6575349499999</v>
      </c>
      <c r="N26" s="2">
        <v>225.43439395000001</v>
      </c>
      <c r="O26" s="2">
        <v>288.22314099999994</v>
      </c>
      <c r="P26" s="35">
        <v>13</v>
      </c>
    </row>
    <row r="27" spans="1:16" ht="12.75" customHeight="1" x14ac:dyDescent="0.2">
      <c r="A27" s="32">
        <v>14</v>
      </c>
      <c r="B27" s="33" t="s">
        <v>28</v>
      </c>
      <c r="C27" s="2">
        <f>D27+E27+F27+G27</f>
        <v>-1006.986913</v>
      </c>
      <c r="D27" s="2">
        <v>-250.59459900000002</v>
      </c>
      <c r="E27" s="2">
        <v>-252.826413</v>
      </c>
      <c r="F27" s="2">
        <v>-253.69728799999999</v>
      </c>
      <c r="G27" s="2">
        <v>-249.86861300000001</v>
      </c>
      <c r="H27" s="2">
        <f>I27+J27+K27+L27</f>
        <v>-617.52585278999993</v>
      </c>
      <c r="I27" s="2">
        <v>-193.50361017</v>
      </c>
      <c r="J27" s="2">
        <v>-111.09871201999999</v>
      </c>
      <c r="K27" s="2">
        <v>-141.53227336999998</v>
      </c>
      <c r="L27" s="2">
        <v>-171.39125722999998</v>
      </c>
      <c r="M27" s="2">
        <f t="shared" si="12"/>
        <v>-320.75758623000002</v>
      </c>
      <c r="N27" s="2">
        <v>-157.18455218</v>
      </c>
      <c r="O27" s="2">
        <v>-163.57303405000002</v>
      </c>
      <c r="P27" s="35">
        <v>14</v>
      </c>
    </row>
    <row r="28" spans="1:16" ht="12.75" customHeight="1" x14ac:dyDescent="0.2">
      <c r="A28" s="32">
        <v>15</v>
      </c>
      <c r="B28" s="33" t="s">
        <v>29</v>
      </c>
      <c r="C28" s="34">
        <f>C26+C27</f>
        <v>-31.333206000000018</v>
      </c>
      <c r="D28" s="34">
        <f t="shared" ref="D28:G28" si="13">D26+D27</f>
        <v>-18.173489000000018</v>
      </c>
      <c r="E28" s="34">
        <f t="shared" si="13"/>
        <v>-12.252999000000017</v>
      </c>
      <c r="F28" s="34">
        <f t="shared" si="13"/>
        <v>-0.59305699999998751</v>
      </c>
      <c r="G28" s="34">
        <f t="shared" si="13"/>
        <v>-0.31366100000002461</v>
      </c>
      <c r="H28" s="34">
        <f>H26+H27</f>
        <v>131.51658740000005</v>
      </c>
      <c r="I28" s="34">
        <f t="shared" ref="I28:O28" si="14">I26+I27</f>
        <v>24.05200044</v>
      </c>
      <c r="J28" s="34">
        <f t="shared" si="14"/>
        <v>45.182523029999999</v>
      </c>
      <c r="K28" s="34">
        <f t="shared" si="14"/>
        <v>31.318656880000049</v>
      </c>
      <c r="L28" s="34">
        <f t="shared" si="14"/>
        <v>30.963407050000029</v>
      </c>
      <c r="M28" s="34">
        <f t="shared" si="14"/>
        <v>192.89994871999988</v>
      </c>
      <c r="N28" s="34">
        <f t="shared" si="14"/>
        <v>68.249841770000018</v>
      </c>
      <c r="O28" s="34">
        <f t="shared" si="14"/>
        <v>124.65010694999992</v>
      </c>
      <c r="P28" s="35">
        <v>15</v>
      </c>
    </row>
    <row r="29" spans="1:16" ht="12.75" customHeight="1" x14ac:dyDescent="0.2">
      <c r="A29" s="32">
        <v>16</v>
      </c>
      <c r="B29" s="33" t="s">
        <v>30</v>
      </c>
      <c r="C29" s="34">
        <f t="shared" ref="C29:O29" si="15">C25+C28</f>
        <v>-3327.1890060593687</v>
      </c>
      <c r="D29" s="34">
        <f t="shared" si="15"/>
        <v>-1029.3794313500011</v>
      </c>
      <c r="E29" s="34">
        <f t="shared" si="15"/>
        <v>-1565.0472920699997</v>
      </c>
      <c r="F29" s="34">
        <f t="shared" si="15"/>
        <v>-574.52498894999871</v>
      </c>
      <c r="G29" s="34">
        <f t="shared" si="15"/>
        <v>-158.23729368937359</v>
      </c>
      <c r="H29" s="34">
        <f t="shared" si="15"/>
        <v>1204.3278043184978</v>
      </c>
      <c r="I29" s="34">
        <f t="shared" si="15"/>
        <v>287.7500433699995</v>
      </c>
      <c r="J29" s="34">
        <f t="shared" si="15"/>
        <v>184.95696260999895</v>
      </c>
      <c r="K29" s="34">
        <f t="shared" si="15"/>
        <v>115.77947369849994</v>
      </c>
      <c r="L29" s="34">
        <f t="shared" si="15"/>
        <v>615.84132464000061</v>
      </c>
      <c r="M29" s="34">
        <f t="shared" si="15"/>
        <v>-413.94373026999824</v>
      </c>
      <c r="N29" s="34">
        <f t="shared" si="15"/>
        <v>-230.70427732999937</v>
      </c>
      <c r="O29" s="34">
        <f t="shared" si="15"/>
        <v>-183.23945293999927</v>
      </c>
      <c r="P29" s="35">
        <v>16</v>
      </c>
    </row>
    <row r="30" spans="1:16" ht="12.75" customHeight="1" x14ac:dyDescent="0.2">
      <c r="A30" s="32">
        <v>17</v>
      </c>
      <c r="B30" s="33" t="s">
        <v>31</v>
      </c>
      <c r="C30" s="34">
        <f>C31+C32</f>
        <v>22.118534999999998</v>
      </c>
      <c r="D30" s="34">
        <f t="shared" ref="D30:G30" si="16">D31+D32</f>
        <v>5.5956929999999998</v>
      </c>
      <c r="E30" s="34">
        <f t="shared" si="16"/>
        <v>5.3184610000000001</v>
      </c>
      <c r="F30" s="34">
        <f t="shared" si="16"/>
        <v>5.4025059999999998</v>
      </c>
      <c r="G30" s="34">
        <f t="shared" si="16"/>
        <v>5.8018749999999999</v>
      </c>
      <c r="H30" s="34">
        <f>H31+H32</f>
        <v>11.094356999999999</v>
      </c>
      <c r="I30" s="34">
        <f t="shared" ref="I30:O30" si="17">I31+I32</f>
        <v>3.0247570000000001</v>
      </c>
      <c r="J30" s="34">
        <f t="shared" si="17"/>
        <v>2.7696000000000001</v>
      </c>
      <c r="K30" s="34">
        <f t="shared" si="17"/>
        <v>2.5099999999999998</v>
      </c>
      <c r="L30" s="34">
        <f t="shared" si="17"/>
        <v>2.79</v>
      </c>
      <c r="M30" s="34">
        <f t="shared" si="17"/>
        <v>2.1569000000000003</v>
      </c>
      <c r="N30" s="34">
        <f t="shared" si="17"/>
        <v>1.0759000000000001</v>
      </c>
      <c r="O30" s="34">
        <f t="shared" si="17"/>
        <v>1.081</v>
      </c>
      <c r="P30" s="35">
        <v>17</v>
      </c>
    </row>
    <row r="31" spans="1:16" ht="12.75" customHeight="1" x14ac:dyDescent="0.2">
      <c r="A31" s="32">
        <v>18</v>
      </c>
      <c r="B31" s="33" t="s">
        <v>32</v>
      </c>
      <c r="C31" s="2">
        <f>D31+E31+F31+G31</f>
        <v>22.118534999999998</v>
      </c>
      <c r="D31" s="2">
        <v>5.5956929999999998</v>
      </c>
      <c r="E31" s="2">
        <v>5.3184610000000001</v>
      </c>
      <c r="F31" s="2">
        <v>5.4025059999999998</v>
      </c>
      <c r="G31" s="2">
        <v>5.8018749999999999</v>
      </c>
      <c r="H31" s="2">
        <f>I31+J31+K31+L31</f>
        <v>11.094356999999999</v>
      </c>
      <c r="I31" s="2">
        <v>3.0247570000000001</v>
      </c>
      <c r="J31" s="2">
        <v>2.7696000000000001</v>
      </c>
      <c r="K31" s="2">
        <v>2.5099999999999998</v>
      </c>
      <c r="L31" s="2">
        <v>2.79</v>
      </c>
      <c r="M31" s="2">
        <f t="shared" ref="M31:M32" si="18">N31+O31</f>
        <v>2.1569000000000003</v>
      </c>
      <c r="N31" s="2">
        <v>1.0759000000000001</v>
      </c>
      <c r="O31" s="2">
        <v>1.081</v>
      </c>
      <c r="P31" s="35">
        <v>18</v>
      </c>
    </row>
    <row r="32" spans="1:16" ht="12.75" customHeight="1" x14ac:dyDescent="0.2">
      <c r="A32" s="32">
        <v>19</v>
      </c>
      <c r="B32" s="33" t="s">
        <v>33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2">
        <f t="shared" si="18"/>
        <v>0</v>
      </c>
      <c r="N32" s="3">
        <v>0</v>
      </c>
      <c r="O32" s="3">
        <v>0</v>
      </c>
      <c r="P32" s="35">
        <v>19</v>
      </c>
    </row>
    <row r="33" spans="1:16" ht="12.75" customHeight="1" x14ac:dyDescent="0.2">
      <c r="A33" s="32">
        <v>20</v>
      </c>
      <c r="B33" s="33" t="s">
        <v>34</v>
      </c>
      <c r="C33" s="34">
        <f>C14+C30</f>
        <v>-3305.0704710593686</v>
      </c>
      <c r="D33" s="34">
        <f t="shared" ref="D33:G33" si="19">D14+D30</f>
        <v>-1023.7837383500012</v>
      </c>
      <c r="E33" s="34">
        <f t="shared" si="19"/>
        <v>-1559.7288310699996</v>
      </c>
      <c r="F33" s="34">
        <f t="shared" si="19"/>
        <v>-569.1224829499987</v>
      </c>
      <c r="G33" s="34">
        <f t="shared" si="19"/>
        <v>-152.43541868937359</v>
      </c>
      <c r="H33" s="34">
        <f>H14+H30</f>
        <v>1215.4221613184977</v>
      </c>
      <c r="I33" s="34">
        <f t="shared" ref="I33:O33" si="20">I14+I30</f>
        <v>290.77480036999953</v>
      </c>
      <c r="J33" s="34">
        <f t="shared" si="20"/>
        <v>187.72656260999898</v>
      </c>
      <c r="K33" s="34">
        <f t="shared" si="20"/>
        <v>118.28947369849995</v>
      </c>
      <c r="L33" s="34">
        <f t="shared" si="20"/>
        <v>618.63132464000057</v>
      </c>
      <c r="M33" s="34">
        <f t="shared" si="20"/>
        <v>-411.78683026999823</v>
      </c>
      <c r="N33" s="34">
        <f t="shared" si="20"/>
        <v>-229.62837732999938</v>
      </c>
      <c r="O33" s="34">
        <f t="shared" si="20"/>
        <v>-182.15845293999928</v>
      </c>
      <c r="P33" s="35">
        <v>20</v>
      </c>
    </row>
    <row r="34" spans="1:16" ht="12.75" customHeight="1" x14ac:dyDescent="0.2">
      <c r="A34" s="32">
        <v>21</v>
      </c>
      <c r="B34" s="33" t="s">
        <v>35</v>
      </c>
      <c r="C34" s="34">
        <f>C35+C38+C41+C44+C49</f>
        <v>6678.0539447600013</v>
      </c>
      <c r="D34" s="34">
        <f t="shared" ref="D34:G34" si="21">D35+D38+D41+D44+D49</f>
        <v>638.56103590999987</v>
      </c>
      <c r="E34" s="34">
        <f t="shared" si="21"/>
        <v>190.99586919000012</v>
      </c>
      <c r="F34" s="34">
        <f t="shared" si="21"/>
        <v>1890.2703120800002</v>
      </c>
      <c r="G34" s="34">
        <f t="shared" si="21"/>
        <v>3958.2267275799995</v>
      </c>
      <c r="H34" s="34">
        <f>H35+H38+H41+H44+H49</f>
        <v>4074.1977525799975</v>
      </c>
      <c r="I34" s="34">
        <f t="shared" ref="I34:O34" si="22">I35+I38+I41+I44+I49</f>
        <v>-865.38221190000104</v>
      </c>
      <c r="J34" s="34">
        <f t="shared" si="22"/>
        <v>3130.0718672599992</v>
      </c>
      <c r="K34" s="34">
        <f t="shared" si="22"/>
        <v>2443.94061827</v>
      </c>
      <c r="L34" s="34">
        <f t="shared" si="22"/>
        <v>-634.43252105000056</v>
      </c>
      <c r="M34" s="34">
        <f t="shared" si="22"/>
        <v>1068.279058529999</v>
      </c>
      <c r="N34" s="34">
        <f t="shared" si="22"/>
        <v>945.16230226999983</v>
      </c>
      <c r="O34" s="34">
        <f t="shared" si="22"/>
        <v>123.11675625999976</v>
      </c>
      <c r="P34" s="35">
        <v>21</v>
      </c>
    </row>
    <row r="35" spans="1:16" ht="12.75" customHeight="1" x14ac:dyDescent="0.2">
      <c r="A35" s="32">
        <v>22</v>
      </c>
      <c r="B35" s="33" t="s">
        <v>36</v>
      </c>
      <c r="C35" s="2">
        <f>C36+C37</f>
        <v>3726.3262192700004</v>
      </c>
      <c r="D35" s="2">
        <f t="shared" ref="D35:G35" si="23">D36+D37</f>
        <v>1016.9435547300001</v>
      </c>
      <c r="E35" s="2">
        <f t="shared" si="23"/>
        <v>712.80204202000004</v>
      </c>
      <c r="F35" s="2">
        <f t="shared" si="23"/>
        <v>1455.8981827800001</v>
      </c>
      <c r="G35" s="2">
        <f t="shared" si="23"/>
        <v>540.68243973999995</v>
      </c>
      <c r="H35" s="2">
        <f>H36+H37</f>
        <v>645.30911320000007</v>
      </c>
      <c r="I35" s="2">
        <f t="shared" ref="I35:O35" si="24">I36+I37</f>
        <v>1066.9317202999998</v>
      </c>
      <c r="J35" s="2">
        <f t="shared" si="24"/>
        <v>562.46793185000001</v>
      </c>
      <c r="K35" s="2">
        <f t="shared" si="24"/>
        <v>-884.27072616999999</v>
      </c>
      <c r="L35" s="2">
        <f t="shared" si="24"/>
        <v>-99.819812779999779</v>
      </c>
      <c r="M35" s="2">
        <f t="shared" si="24"/>
        <v>1224.9636647999998</v>
      </c>
      <c r="N35" s="2">
        <f t="shared" si="24"/>
        <v>435.70437955999989</v>
      </c>
      <c r="O35" s="2">
        <f t="shared" si="24"/>
        <v>789.25928523999983</v>
      </c>
      <c r="P35" s="35">
        <v>22</v>
      </c>
    </row>
    <row r="36" spans="1:16" ht="12.75" customHeight="1" x14ac:dyDescent="0.2">
      <c r="A36" s="32">
        <v>23</v>
      </c>
      <c r="B36" s="33" t="s">
        <v>37</v>
      </c>
      <c r="C36" s="2">
        <f>D36+E36+F36+G36</f>
        <v>-336.62224621000001</v>
      </c>
      <c r="D36" s="2">
        <v>-111.28760468999998</v>
      </c>
      <c r="E36" s="2">
        <v>-119.90257079</v>
      </c>
      <c r="F36" s="2">
        <v>17.146661180000002</v>
      </c>
      <c r="G36" s="2">
        <v>-122.57873191</v>
      </c>
      <c r="H36" s="2">
        <f>I36+J36+K36+L36</f>
        <v>38.609719910000081</v>
      </c>
      <c r="I36" s="2">
        <v>38.91922005</v>
      </c>
      <c r="J36" s="2">
        <v>39.930992569999994</v>
      </c>
      <c r="K36" s="2">
        <v>-334.19234858999999</v>
      </c>
      <c r="L36" s="2">
        <v>293.9518558800001</v>
      </c>
      <c r="M36" s="2">
        <f t="shared" ref="M36:M37" si="25">N36+O36</f>
        <v>-130.45754257000002</v>
      </c>
      <c r="N36" s="2">
        <v>-24.242872479999999</v>
      </c>
      <c r="O36" s="2">
        <v>-106.21467009000001</v>
      </c>
      <c r="P36" s="35">
        <v>23</v>
      </c>
    </row>
    <row r="37" spans="1:16" ht="12.75" customHeight="1" x14ac:dyDescent="0.2">
      <c r="A37" s="32">
        <v>24</v>
      </c>
      <c r="B37" s="33" t="s">
        <v>38</v>
      </c>
      <c r="C37" s="2">
        <f>D37+E37+F37+G37</f>
        <v>4062.9484654800003</v>
      </c>
      <c r="D37" s="2">
        <v>1128.23115942</v>
      </c>
      <c r="E37" s="2">
        <v>832.70461281000007</v>
      </c>
      <c r="F37" s="2">
        <v>1438.7515216000002</v>
      </c>
      <c r="G37" s="2">
        <v>663.26117164999994</v>
      </c>
      <c r="H37" s="2">
        <f>I37+J37+K37+L37</f>
        <v>606.69939328999999</v>
      </c>
      <c r="I37" s="2">
        <v>1028.0125002499999</v>
      </c>
      <c r="J37" s="2">
        <v>522.53693928000007</v>
      </c>
      <c r="K37" s="2">
        <v>-550.07837758000005</v>
      </c>
      <c r="L37" s="2">
        <v>-393.77166865999988</v>
      </c>
      <c r="M37" s="2">
        <f t="shared" si="25"/>
        <v>1355.4212073699998</v>
      </c>
      <c r="N37" s="2">
        <v>459.94725203999991</v>
      </c>
      <c r="O37" s="2">
        <v>895.47395532999985</v>
      </c>
      <c r="P37" s="35">
        <v>24</v>
      </c>
    </row>
    <row r="38" spans="1:16" ht="12.75" customHeight="1" x14ac:dyDescent="0.2">
      <c r="A38" s="32">
        <v>25</v>
      </c>
      <c r="B38" s="33" t="s">
        <v>39</v>
      </c>
      <c r="C38" s="2">
        <f>C39+C40</f>
        <v>589.05859841000006</v>
      </c>
      <c r="D38" s="2">
        <f t="shared" ref="D38:G38" si="26">D39+D40</f>
        <v>-514.57905030000006</v>
      </c>
      <c r="E38" s="2">
        <f t="shared" si="26"/>
        <v>482.35561447999999</v>
      </c>
      <c r="F38" s="2">
        <f t="shared" si="26"/>
        <v>-1046.2258963699999</v>
      </c>
      <c r="G38" s="2">
        <f t="shared" si="26"/>
        <v>1667.5079306</v>
      </c>
      <c r="H38" s="2">
        <f>H39+H40</f>
        <v>-1688.4342352699996</v>
      </c>
      <c r="I38" s="2">
        <f t="shared" ref="I38:O38" si="27">I39+I40</f>
        <v>-674.68129083999963</v>
      </c>
      <c r="J38" s="2">
        <f t="shared" si="27"/>
        <v>-298.75502511000019</v>
      </c>
      <c r="K38" s="2">
        <f t="shared" si="27"/>
        <v>448.92810693000007</v>
      </c>
      <c r="L38" s="2">
        <f t="shared" si="27"/>
        <v>-1163.9260262499999</v>
      </c>
      <c r="M38" s="2">
        <f t="shared" si="27"/>
        <v>-2941.9598438300009</v>
      </c>
      <c r="N38" s="2">
        <f t="shared" si="27"/>
        <v>-1250.1606894100003</v>
      </c>
      <c r="O38" s="2">
        <f t="shared" si="27"/>
        <v>-1691.7991544200001</v>
      </c>
      <c r="P38" s="35">
        <v>25</v>
      </c>
    </row>
    <row r="39" spans="1:16" ht="12.75" customHeight="1" x14ac:dyDescent="0.2">
      <c r="A39" s="32">
        <v>26</v>
      </c>
      <c r="B39" s="33" t="s">
        <v>40</v>
      </c>
      <c r="C39" s="2">
        <f t="shared" ref="C39:C40" si="28">D39+E39+F39+G39</f>
        <v>21.21350545000001</v>
      </c>
      <c r="D39" s="2">
        <v>-1.1731361100000015</v>
      </c>
      <c r="E39" s="2">
        <v>109.01887708000001</v>
      </c>
      <c r="F39" s="2">
        <v>-107.18348372</v>
      </c>
      <c r="G39" s="2">
        <v>20.5512482</v>
      </c>
      <c r="H39" s="2">
        <f t="shared" ref="H39:H40" si="29">I39+J39+K39+L39</f>
        <v>-125.53561998999997</v>
      </c>
      <c r="I39" s="2">
        <v>-10.555874659999994</v>
      </c>
      <c r="J39" s="2">
        <v>104.48069065</v>
      </c>
      <c r="K39" s="2">
        <v>-99.397687739999995</v>
      </c>
      <c r="L39" s="2">
        <v>-120.06274823999999</v>
      </c>
      <c r="M39" s="2">
        <f t="shared" ref="M39:M40" si="30">N39+O39</f>
        <v>-204.78169081999999</v>
      </c>
      <c r="N39" s="2">
        <v>-128.85973637000001</v>
      </c>
      <c r="O39" s="2">
        <v>-75.921954450000001</v>
      </c>
      <c r="P39" s="35">
        <v>26</v>
      </c>
    </row>
    <row r="40" spans="1:16" ht="12.75" customHeight="1" x14ac:dyDescent="0.2">
      <c r="A40" s="32">
        <v>27</v>
      </c>
      <c r="B40" s="33" t="s">
        <v>41</v>
      </c>
      <c r="C40" s="2">
        <f t="shared" si="28"/>
        <v>567.8450929600001</v>
      </c>
      <c r="D40" s="2">
        <v>-513.40591419000009</v>
      </c>
      <c r="E40" s="2">
        <v>373.33673739999995</v>
      </c>
      <c r="F40" s="2">
        <v>-939.04241264999996</v>
      </c>
      <c r="G40" s="2">
        <v>1646.9566824000001</v>
      </c>
      <c r="H40" s="2">
        <f t="shared" si="29"/>
        <v>-1562.8986152799996</v>
      </c>
      <c r="I40" s="2">
        <v>-664.12541617999966</v>
      </c>
      <c r="J40" s="2">
        <v>-403.23571576000018</v>
      </c>
      <c r="K40" s="2">
        <v>548.32579467000005</v>
      </c>
      <c r="L40" s="2">
        <v>-1043.8632780099999</v>
      </c>
      <c r="M40" s="2">
        <f t="shared" si="30"/>
        <v>-2737.1781530100006</v>
      </c>
      <c r="N40" s="2">
        <v>-1121.3009530400002</v>
      </c>
      <c r="O40" s="2">
        <v>-1615.8771999700002</v>
      </c>
      <c r="P40" s="35">
        <v>27</v>
      </c>
    </row>
    <row r="41" spans="1:16" ht="12.75" customHeight="1" x14ac:dyDescent="0.2">
      <c r="A41" s="32">
        <v>28</v>
      </c>
      <c r="B41" s="33" t="s">
        <v>42</v>
      </c>
      <c r="C41" s="2">
        <f>C42+C43</f>
        <v>3165.12920042</v>
      </c>
      <c r="D41" s="2">
        <f t="shared" ref="D41:G41" si="31">D42+D43</f>
        <v>-60.955864640000001</v>
      </c>
      <c r="E41" s="2">
        <f t="shared" si="31"/>
        <v>-12.178686720000002</v>
      </c>
      <c r="F41" s="2">
        <f t="shared" si="31"/>
        <v>1999.2131879399999</v>
      </c>
      <c r="G41" s="2">
        <f t="shared" si="31"/>
        <v>1239.05056384</v>
      </c>
      <c r="H41" s="2">
        <f>H42+H43</f>
        <v>3588.76547514</v>
      </c>
      <c r="I41" s="2">
        <f t="shared" ref="I41:O41" si="32">I42+I43</f>
        <v>-1070.7494850899998</v>
      </c>
      <c r="J41" s="2">
        <f t="shared" si="32"/>
        <v>2473.7185260099996</v>
      </c>
      <c r="K41" s="2">
        <f t="shared" si="32"/>
        <v>2222.9018943800002</v>
      </c>
      <c r="L41" s="2">
        <f t="shared" si="32"/>
        <v>-37.105460160000007</v>
      </c>
      <c r="M41" s="2">
        <f t="shared" si="32"/>
        <v>2436.0965489599998</v>
      </c>
      <c r="N41" s="2">
        <f t="shared" si="32"/>
        <v>2062.04590237</v>
      </c>
      <c r="O41" s="2">
        <f t="shared" si="32"/>
        <v>374.05064658999999</v>
      </c>
      <c r="P41" s="35">
        <v>28</v>
      </c>
    </row>
    <row r="42" spans="1:16" ht="12.75" customHeight="1" x14ac:dyDescent="0.2">
      <c r="A42" s="32">
        <v>29</v>
      </c>
      <c r="B42" s="33" t="s">
        <v>43</v>
      </c>
      <c r="C42" s="2">
        <f t="shared" ref="C42:C43" si="33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34">I42+J42+K42+L42</f>
        <v>0</v>
      </c>
      <c r="I42" s="3">
        <v>0</v>
      </c>
      <c r="J42" s="3">
        <v>0</v>
      </c>
      <c r="K42" s="3">
        <v>0</v>
      </c>
      <c r="L42" s="3">
        <v>0</v>
      </c>
      <c r="M42" s="2">
        <f t="shared" ref="M42:M43" si="35">N42+O42</f>
        <v>0</v>
      </c>
      <c r="N42" s="3">
        <v>0</v>
      </c>
      <c r="O42" s="3">
        <v>0</v>
      </c>
      <c r="P42" s="35">
        <v>29</v>
      </c>
    </row>
    <row r="43" spans="1:16" ht="12.75" customHeight="1" x14ac:dyDescent="0.2">
      <c r="A43" s="32">
        <v>30</v>
      </c>
      <c r="B43" s="33" t="s">
        <v>44</v>
      </c>
      <c r="C43" s="2">
        <f t="shared" si="33"/>
        <v>3165.12920042</v>
      </c>
      <c r="D43" s="2">
        <v>-60.955864640000001</v>
      </c>
      <c r="E43" s="2">
        <v>-12.178686720000002</v>
      </c>
      <c r="F43" s="2">
        <v>1999.2131879399999</v>
      </c>
      <c r="G43" s="2">
        <v>1239.05056384</v>
      </c>
      <c r="H43" s="2">
        <f t="shared" si="34"/>
        <v>3588.76547514</v>
      </c>
      <c r="I43" s="2">
        <v>-1070.7494850899998</v>
      </c>
      <c r="J43" s="2">
        <v>2473.7185260099996</v>
      </c>
      <c r="K43" s="2">
        <v>2222.9018943800002</v>
      </c>
      <c r="L43" s="2">
        <v>-37.105460160000007</v>
      </c>
      <c r="M43" s="2">
        <f t="shared" si="35"/>
        <v>2436.0965489599998</v>
      </c>
      <c r="N43" s="2">
        <v>2062.04590237</v>
      </c>
      <c r="O43" s="2">
        <v>374.05064658999999</v>
      </c>
      <c r="P43" s="35">
        <v>30</v>
      </c>
    </row>
    <row r="44" spans="1:16" ht="12.75" customHeight="1" x14ac:dyDescent="0.2">
      <c r="A44" s="32">
        <v>31</v>
      </c>
      <c r="B44" s="33" t="s">
        <v>45</v>
      </c>
      <c r="C44" s="2">
        <f>C45+C46+C47+C48</f>
        <v>-232.4896757199997</v>
      </c>
      <c r="D44" s="2">
        <f t="shared" ref="D44:G44" si="36">D45+D46+D47+D48</f>
        <v>1061.33435074</v>
      </c>
      <c r="E44" s="2">
        <f t="shared" si="36"/>
        <v>-501.66156274999992</v>
      </c>
      <c r="F44" s="2">
        <f t="shared" si="36"/>
        <v>305.59523965000011</v>
      </c>
      <c r="G44" s="2">
        <f t="shared" si="36"/>
        <v>-1097.7577033600001</v>
      </c>
      <c r="H44" s="2">
        <f>H45+H46+H47+H48</f>
        <v>1342.3283219599978</v>
      </c>
      <c r="I44" s="2">
        <f t="shared" ref="I44:O44" si="37">I45+I46+I47+I48</f>
        <v>-823.0616742800014</v>
      </c>
      <c r="J44" s="2">
        <f t="shared" si="37"/>
        <v>-966.14076422999995</v>
      </c>
      <c r="K44" s="2">
        <f t="shared" si="37"/>
        <v>2071.2169035599995</v>
      </c>
      <c r="L44" s="2">
        <f t="shared" si="37"/>
        <v>1060.3138569099995</v>
      </c>
      <c r="M44" s="2">
        <f t="shared" si="37"/>
        <v>1471.1852206600001</v>
      </c>
      <c r="N44" s="2">
        <f t="shared" si="37"/>
        <v>505.78140536000001</v>
      </c>
      <c r="O44" s="2">
        <f t="shared" si="37"/>
        <v>965.40381530000002</v>
      </c>
      <c r="P44" s="35">
        <v>31</v>
      </c>
    </row>
    <row r="45" spans="1:16" ht="12.75" customHeight="1" x14ac:dyDescent="0.2">
      <c r="A45" s="32">
        <v>32</v>
      </c>
      <c r="B45" s="33" t="s">
        <v>46</v>
      </c>
      <c r="C45" s="2">
        <f t="shared" ref="C45:C48" si="38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39">I45+J45+K45+L45</f>
        <v>0</v>
      </c>
      <c r="I45" s="3">
        <v>0</v>
      </c>
      <c r="J45" s="3">
        <v>0</v>
      </c>
      <c r="K45" s="3">
        <v>0</v>
      </c>
      <c r="L45" s="3">
        <v>0</v>
      </c>
      <c r="M45" s="2">
        <f t="shared" ref="M45:M48" si="40">N45+O45</f>
        <v>0</v>
      </c>
      <c r="N45" s="3">
        <v>0</v>
      </c>
      <c r="O45" s="3">
        <v>0</v>
      </c>
      <c r="P45" s="35">
        <v>32</v>
      </c>
    </row>
    <row r="46" spans="1:16" ht="12.75" customHeight="1" x14ac:dyDescent="0.2">
      <c r="A46" s="32">
        <v>33</v>
      </c>
      <c r="B46" s="33" t="s">
        <v>47</v>
      </c>
      <c r="C46" s="2">
        <f t="shared" si="38"/>
        <v>21.315661469999995</v>
      </c>
      <c r="D46" s="2">
        <v>38.627724969999996</v>
      </c>
      <c r="E46" s="2">
        <v>-11.868353730000001</v>
      </c>
      <c r="F46" s="2">
        <v>-101.08610949999999</v>
      </c>
      <c r="G46" s="2">
        <v>95.642399729999994</v>
      </c>
      <c r="H46" s="2">
        <f t="shared" si="39"/>
        <v>27.202828239999999</v>
      </c>
      <c r="I46" s="2">
        <v>8.2147921400000001</v>
      </c>
      <c r="J46" s="2">
        <v>2.0158319499999999</v>
      </c>
      <c r="K46" s="2">
        <v>-7.3427344000000003</v>
      </c>
      <c r="L46" s="2">
        <v>24.314938550000001</v>
      </c>
      <c r="M46" s="2">
        <f t="shared" si="40"/>
        <v>17.56161277</v>
      </c>
      <c r="N46" s="2">
        <v>-6.2410463900000011</v>
      </c>
      <c r="O46" s="2">
        <v>23.802659160000001</v>
      </c>
      <c r="P46" s="35">
        <v>33</v>
      </c>
    </row>
    <row r="47" spans="1:16" ht="12.75" customHeight="1" x14ac:dyDescent="0.2">
      <c r="A47" s="32">
        <v>34</v>
      </c>
      <c r="B47" s="33" t="s">
        <v>48</v>
      </c>
      <c r="C47" s="2">
        <f t="shared" si="38"/>
        <v>560.83074581000017</v>
      </c>
      <c r="D47" s="2">
        <v>1342.34921977</v>
      </c>
      <c r="E47" s="2">
        <v>-108.89038702000001</v>
      </c>
      <c r="F47" s="2">
        <v>259.38274715000006</v>
      </c>
      <c r="G47" s="2">
        <v>-932.01083409</v>
      </c>
      <c r="H47" s="2">
        <f t="shared" si="39"/>
        <v>2210.7152473699975</v>
      </c>
      <c r="I47" s="2">
        <v>-745.10661111000138</v>
      </c>
      <c r="J47" s="2">
        <v>-432.61389901000007</v>
      </c>
      <c r="K47" s="2">
        <v>2573.6390617999996</v>
      </c>
      <c r="L47" s="2">
        <v>814.79669568999952</v>
      </c>
      <c r="M47" s="2">
        <f t="shared" si="40"/>
        <v>1332.4292546400002</v>
      </c>
      <c r="N47" s="2">
        <v>376.73817670999995</v>
      </c>
      <c r="O47" s="2">
        <v>955.69107793000012</v>
      </c>
      <c r="P47" s="35">
        <v>34</v>
      </c>
    </row>
    <row r="48" spans="1:16" ht="12.75" customHeight="1" x14ac:dyDescent="0.2">
      <c r="A48" s="32">
        <v>35</v>
      </c>
      <c r="B48" s="33" t="s">
        <v>49</v>
      </c>
      <c r="C48" s="2">
        <f t="shared" si="38"/>
        <v>-814.63608299999987</v>
      </c>
      <c r="D48" s="2">
        <v>-319.64259400000003</v>
      </c>
      <c r="E48" s="2">
        <v>-380.9028219999999</v>
      </c>
      <c r="F48" s="2">
        <v>147.29860200000005</v>
      </c>
      <c r="G48" s="2">
        <v>-261.38926899999996</v>
      </c>
      <c r="H48" s="2">
        <f t="shared" si="39"/>
        <v>-895.58975364999992</v>
      </c>
      <c r="I48" s="2">
        <v>-86.169855310000003</v>
      </c>
      <c r="J48" s="2">
        <v>-535.54269716999988</v>
      </c>
      <c r="K48" s="2">
        <v>-495.07942384</v>
      </c>
      <c r="L48" s="2">
        <v>221.20222266999991</v>
      </c>
      <c r="M48" s="2">
        <f t="shared" si="40"/>
        <v>121.19435324999996</v>
      </c>
      <c r="N48" s="2">
        <v>135.28427504000004</v>
      </c>
      <c r="O48" s="2">
        <v>-14.089921790000073</v>
      </c>
      <c r="P48" s="35">
        <v>35</v>
      </c>
    </row>
    <row r="49" spans="1:16" ht="12.75" customHeight="1" x14ac:dyDescent="0.2">
      <c r="A49" s="32">
        <v>36</v>
      </c>
      <c r="B49" s="33" t="s">
        <v>50</v>
      </c>
      <c r="C49" s="2">
        <f>C50+C51+C52+C53</f>
        <v>-569.97039762000009</v>
      </c>
      <c r="D49" s="2">
        <f t="shared" ref="D49:G49" si="41">D50+D51+D52+D53</f>
        <v>-864.18195462000017</v>
      </c>
      <c r="E49" s="2">
        <f t="shared" si="41"/>
        <v>-490.32153783999991</v>
      </c>
      <c r="F49" s="2">
        <f t="shared" si="41"/>
        <v>-824.21040191999998</v>
      </c>
      <c r="G49" s="2">
        <f t="shared" si="41"/>
        <v>1608.74349676</v>
      </c>
      <c r="H49" s="2">
        <f>H50+H51+H52+H53</f>
        <v>186.22907754999954</v>
      </c>
      <c r="I49" s="2">
        <f t="shared" ref="I49:O49" si="42">I50+I51+I52+I53</f>
        <v>636.17851801000006</v>
      </c>
      <c r="J49" s="2">
        <f t="shared" si="42"/>
        <v>1358.78119874</v>
      </c>
      <c r="K49" s="2">
        <f t="shared" si="42"/>
        <v>-1414.83556043</v>
      </c>
      <c r="L49" s="2">
        <f t="shared" si="42"/>
        <v>-393.89507877000034</v>
      </c>
      <c r="M49" s="2">
        <f t="shared" si="42"/>
        <v>-1122.0065320599997</v>
      </c>
      <c r="N49" s="2">
        <f t="shared" si="42"/>
        <v>-808.20869560999995</v>
      </c>
      <c r="O49" s="2">
        <f t="shared" si="42"/>
        <v>-313.79783644999998</v>
      </c>
      <c r="P49" s="35">
        <v>36</v>
      </c>
    </row>
    <row r="50" spans="1:16" ht="12.75" customHeight="1" x14ac:dyDescent="0.2">
      <c r="A50" s="32">
        <v>37</v>
      </c>
      <c r="B50" s="33" t="s">
        <v>51</v>
      </c>
      <c r="C50" s="2">
        <f t="shared" ref="C50:C53" si="43">D50+E50+F50+G50</f>
        <v>-25.785459200000002</v>
      </c>
      <c r="D50" s="2">
        <v>-15.298431390000001</v>
      </c>
      <c r="E50" s="2">
        <v>-9.5867112199999998</v>
      </c>
      <c r="F50" s="2">
        <v>-0.67776411999999997</v>
      </c>
      <c r="G50" s="2">
        <v>-0.22255247</v>
      </c>
      <c r="H50" s="2">
        <f t="shared" ref="H50:H53" si="44">I50+J50+K50+L50</f>
        <v>464.62499389000004</v>
      </c>
      <c r="I50" s="2">
        <v>-2.0358216599999985</v>
      </c>
      <c r="J50" s="2">
        <v>103.32037075999999</v>
      </c>
      <c r="K50" s="2">
        <v>458.22760081000001</v>
      </c>
      <c r="L50" s="2">
        <v>-94.887156019999992</v>
      </c>
      <c r="M50" s="2">
        <f t="shared" ref="M50:M53" si="45">N50+O50</f>
        <v>3.4534606000000014</v>
      </c>
      <c r="N50" s="2">
        <v>-12.31460983</v>
      </c>
      <c r="O50" s="2">
        <v>15.768070430000002</v>
      </c>
      <c r="P50" s="35">
        <v>37</v>
      </c>
    </row>
    <row r="51" spans="1:16" ht="12.75" customHeight="1" x14ac:dyDescent="0.2">
      <c r="A51" s="32">
        <v>38</v>
      </c>
      <c r="B51" s="33" t="s">
        <v>52</v>
      </c>
      <c r="C51" s="2">
        <f t="shared" si="43"/>
        <v>332.97762799999998</v>
      </c>
      <c r="D51" s="2">
        <v>-111.132869</v>
      </c>
      <c r="E51" s="2">
        <v>158.79192</v>
      </c>
      <c r="F51" s="2">
        <v>77.156395000000003</v>
      </c>
      <c r="G51" s="2">
        <v>208.162182</v>
      </c>
      <c r="H51" s="2">
        <f t="shared" si="44"/>
        <v>1986.7126559999999</v>
      </c>
      <c r="I51" s="2">
        <v>-70.348702589999974</v>
      </c>
      <c r="J51" s="2">
        <v>811.22874050999997</v>
      </c>
      <c r="K51" s="2">
        <v>466.24970771000005</v>
      </c>
      <c r="L51" s="2">
        <v>779.58291037000004</v>
      </c>
      <c r="M51" s="2">
        <f t="shared" si="45"/>
        <v>-72.438848829999984</v>
      </c>
      <c r="N51" s="2">
        <v>-57.896478139999992</v>
      </c>
      <c r="O51" s="2">
        <v>-14.542370689999998</v>
      </c>
      <c r="P51" s="35">
        <v>38</v>
      </c>
    </row>
    <row r="52" spans="1:16" ht="12.75" customHeight="1" x14ac:dyDescent="0.2">
      <c r="A52" s="32">
        <v>39</v>
      </c>
      <c r="B52" s="33" t="s">
        <v>53</v>
      </c>
      <c r="C52" s="2">
        <f t="shared" si="43"/>
        <v>-789.49496842000008</v>
      </c>
      <c r="D52" s="2">
        <v>-817.93147723000016</v>
      </c>
      <c r="E52" s="2">
        <v>-552.41777461999993</v>
      </c>
      <c r="F52" s="2">
        <v>-931.09378079999999</v>
      </c>
      <c r="G52" s="2">
        <v>1511.94806423</v>
      </c>
      <c r="H52" s="2">
        <f t="shared" si="44"/>
        <v>-2253.2491135300002</v>
      </c>
      <c r="I52" s="2">
        <v>565.94679456999995</v>
      </c>
      <c r="J52" s="2">
        <v>632.18674971000019</v>
      </c>
      <c r="K52" s="2">
        <v>-2452.3767225199999</v>
      </c>
      <c r="L52" s="2">
        <v>-999.00593529000037</v>
      </c>
      <c r="M52" s="2">
        <f t="shared" si="45"/>
        <v>-1012.8428412399999</v>
      </c>
      <c r="N52" s="2">
        <v>-797.7107850299999</v>
      </c>
      <c r="O52" s="2">
        <v>-215.13205621</v>
      </c>
      <c r="P52" s="35">
        <v>39</v>
      </c>
    </row>
    <row r="53" spans="1:16" ht="12.75" customHeight="1" x14ac:dyDescent="0.2">
      <c r="A53" s="32">
        <v>40</v>
      </c>
      <c r="B53" s="33" t="s">
        <v>54</v>
      </c>
      <c r="C53" s="2">
        <f t="shared" si="43"/>
        <v>-87.667597999999998</v>
      </c>
      <c r="D53" s="2">
        <v>80.180823000000004</v>
      </c>
      <c r="E53" s="2">
        <v>-87.108972000000009</v>
      </c>
      <c r="F53" s="2">
        <v>30.404748000000001</v>
      </c>
      <c r="G53" s="2">
        <v>-111.14419699999999</v>
      </c>
      <c r="H53" s="2">
        <f t="shared" si="44"/>
        <v>-11.859458810000021</v>
      </c>
      <c r="I53" s="2">
        <v>142.61624769000002</v>
      </c>
      <c r="J53" s="2">
        <v>-187.95466224000003</v>
      </c>
      <c r="K53" s="2">
        <v>113.06385356999999</v>
      </c>
      <c r="L53" s="2">
        <v>-79.584897830000003</v>
      </c>
      <c r="M53" s="2">
        <f t="shared" si="45"/>
        <v>-40.178302590000015</v>
      </c>
      <c r="N53" s="2">
        <v>59.713177389999998</v>
      </c>
      <c r="O53" s="2">
        <v>-99.891479980000014</v>
      </c>
      <c r="P53" s="35">
        <v>40</v>
      </c>
    </row>
    <row r="54" spans="1:16" ht="12.75" customHeight="1" x14ac:dyDescent="0.2">
      <c r="A54" s="32">
        <v>41</v>
      </c>
      <c r="B54" s="33" t="s">
        <v>55</v>
      </c>
      <c r="C54" s="34">
        <f t="shared" ref="C54:O54" si="46">C33+C34</f>
        <v>3372.9834737006327</v>
      </c>
      <c r="D54" s="34">
        <f t="shared" si="46"/>
        <v>-385.22270244000129</v>
      </c>
      <c r="E54" s="34">
        <f t="shared" si="46"/>
        <v>-1368.7329618799995</v>
      </c>
      <c r="F54" s="34">
        <f t="shared" si="46"/>
        <v>1321.1478291300014</v>
      </c>
      <c r="G54" s="34">
        <f t="shared" si="46"/>
        <v>3805.7913088906262</v>
      </c>
      <c r="H54" s="34">
        <f t="shared" si="46"/>
        <v>5289.6199138984957</v>
      </c>
      <c r="I54" s="34">
        <f t="shared" si="46"/>
        <v>-574.60741153000151</v>
      </c>
      <c r="J54" s="34">
        <f t="shared" si="46"/>
        <v>3317.798429869998</v>
      </c>
      <c r="K54" s="34">
        <f t="shared" si="46"/>
        <v>2562.2300919684999</v>
      </c>
      <c r="L54" s="34">
        <f t="shared" si="46"/>
        <v>-15.801196409999989</v>
      </c>
      <c r="M54" s="34">
        <f t="shared" si="46"/>
        <v>656.49222826000073</v>
      </c>
      <c r="N54" s="34">
        <f t="shared" si="46"/>
        <v>715.53392494000047</v>
      </c>
      <c r="O54" s="34">
        <f t="shared" si="46"/>
        <v>-59.041696679999518</v>
      </c>
      <c r="P54" s="35">
        <v>41</v>
      </c>
    </row>
    <row r="55" spans="1:16" ht="12.75" customHeight="1" x14ac:dyDescent="0.2">
      <c r="A55" s="32">
        <v>42</v>
      </c>
      <c r="B55" s="33" t="s">
        <v>56</v>
      </c>
      <c r="C55" s="34">
        <f t="shared" ref="C55:O55" si="47">-C54-C57</f>
        <v>-1414.6720579106325</v>
      </c>
      <c r="D55" s="34">
        <f t="shared" si="47"/>
        <v>83.347872350001239</v>
      </c>
      <c r="E55" s="34">
        <f t="shared" si="47"/>
        <v>1743.8261974099996</v>
      </c>
      <c r="F55" s="34">
        <f t="shared" si="47"/>
        <v>-980.39306704000137</v>
      </c>
      <c r="G55" s="34">
        <f t="shared" si="47"/>
        <v>-2261.4530606306262</v>
      </c>
      <c r="H55" s="34">
        <f t="shared" si="47"/>
        <v>353.36166330150445</v>
      </c>
      <c r="I55" s="34">
        <f t="shared" si="47"/>
        <v>-156.61539272999846</v>
      </c>
      <c r="J55" s="34">
        <f t="shared" si="47"/>
        <v>-123.74992570999848</v>
      </c>
      <c r="K55" s="34">
        <f t="shared" si="47"/>
        <v>908.61172418150045</v>
      </c>
      <c r="L55" s="34">
        <f t="shared" si="47"/>
        <v>-274.88474243999985</v>
      </c>
      <c r="M55" s="34">
        <f t="shared" si="47"/>
        <v>-1131.5924141900007</v>
      </c>
      <c r="N55" s="34">
        <f t="shared" si="47"/>
        <v>-1307.6062367900004</v>
      </c>
      <c r="O55" s="34">
        <f t="shared" si="47"/>
        <v>176.01382259999951</v>
      </c>
      <c r="P55" s="35">
        <v>42</v>
      </c>
    </row>
    <row r="56" spans="1:16" ht="12.75" customHeight="1" x14ac:dyDescent="0.2">
      <c r="A56" s="32">
        <v>43</v>
      </c>
      <c r="B56" s="33" t="s">
        <v>57</v>
      </c>
      <c r="C56" s="34">
        <f t="shared" ref="C56:O56" si="48">C54+C55</f>
        <v>1958.3114157900002</v>
      </c>
      <c r="D56" s="34">
        <f t="shared" si="48"/>
        <v>-301.87483009000005</v>
      </c>
      <c r="E56" s="34">
        <f t="shared" si="48"/>
        <v>375.09323553000013</v>
      </c>
      <c r="F56" s="34">
        <f t="shared" si="48"/>
        <v>340.75476208999999</v>
      </c>
      <c r="G56" s="34">
        <f t="shared" si="48"/>
        <v>1544.33824826</v>
      </c>
      <c r="H56" s="34">
        <f t="shared" si="48"/>
        <v>5642.9815772000002</v>
      </c>
      <c r="I56" s="34">
        <f t="shared" si="48"/>
        <v>-731.22280425999998</v>
      </c>
      <c r="J56" s="34">
        <f t="shared" si="48"/>
        <v>3194.0485041599995</v>
      </c>
      <c r="K56" s="34">
        <f t="shared" si="48"/>
        <v>3470.8418161500003</v>
      </c>
      <c r="L56" s="34">
        <f t="shared" si="48"/>
        <v>-290.68593884999984</v>
      </c>
      <c r="M56" s="34">
        <f t="shared" si="48"/>
        <v>-475.10018592999995</v>
      </c>
      <c r="N56" s="34">
        <f t="shared" si="48"/>
        <v>-592.07231184999989</v>
      </c>
      <c r="O56" s="34">
        <f t="shared" si="48"/>
        <v>116.97212592</v>
      </c>
      <c r="P56" s="35">
        <v>43</v>
      </c>
    </row>
    <row r="57" spans="1:16" ht="12.75" customHeight="1" x14ac:dyDescent="0.2">
      <c r="A57" s="32">
        <v>44</v>
      </c>
      <c r="B57" s="33" t="s">
        <v>58</v>
      </c>
      <c r="C57" s="34">
        <f>C58+C59+C60</f>
        <v>-1958.3114157900002</v>
      </c>
      <c r="D57" s="34">
        <f t="shared" ref="D57:G57" si="49">D58+D59+D60</f>
        <v>301.87483009000005</v>
      </c>
      <c r="E57" s="34">
        <f t="shared" si="49"/>
        <v>-375.09323553000002</v>
      </c>
      <c r="F57" s="34">
        <f t="shared" si="49"/>
        <v>-340.75476209000004</v>
      </c>
      <c r="G57" s="34">
        <f t="shared" si="49"/>
        <v>-1544.33824826</v>
      </c>
      <c r="H57" s="34">
        <f>H58+H59+H60</f>
        <v>-5642.9815772000002</v>
      </c>
      <c r="I57" s="34">
        <f t="shared" ref="I57:O57" si="50">I58+I59+I60</f>
        <v>731.22280425999998</v>
      </c>
      <c r="J57" s="34">
        <f t="shared" si="50"/>
        <v>-3194.0485041599995</v>
      </c>
      <c r="K57" s="34">
        <f t="shared" si="50"/>
        <v>-3470.8418161500003</v>
      </c>
      <c r="L57" s="34">
        <f t="shared" si="50"/>
        <v>290.68593884999984</v>
      </c>
      <c r="M57" s="34">
        <f t="shared" si="50"/>
        <v>475.10018592999995</v>
      </c>
      <c r="N57" s="34">
        <f t="shared" si="50"/>
        <v>592.07231185000001</v>
      </c>
      <c r="O57" s="34">
        <f t="shared" si="50"/>
        <v>-116.97212592</v>
      </c>
      <c r="P57" s="35">
        <v>44</v>
      </c>
    </row>
    <row r="58" spans="1:16" ht="12.75" customHeight="1" x14ac:dyDescent="0.2">
      <c r="A58" s="32">
        <v>45</v>
      </c>
      <c r="B58" s="33" t="s">
        <v>59</v>
      </c>
      <c r="C58" s="2">
        <f t="shared" ref="C58:C60" si="51">D58+E58+F58+G58</f>
        <v>-1227.1364772500001</v>
      </c>
      <c r="D58" s="2">
        <v>214.54717655000002</v>
      </c>
      <c r="E58" s="2">
        <v>-219.05812280000001</v>
      </c>
      <c r="F58" s="2">
        <v>-366.04648830000002</v>
      </c>
      <c r="G58" s="2">
        <v>-856.57904270000006</v>
      </c>
      <c r="H58" s="2">
        <f t="shared" ref="H58:H60" si="52">I58+J58+K58+L58</f>
        <v>-5550.2990898200005</v>
      </c>
      <c r="I58" s="2">
        <v>917.26926772000002</v>
      </c>
      <c r="J58" s="2">
        <v>-2690.2399072999997</v>
      </c>
      <c r="K58" s="2">
        <v>-4139.4189784200007</v>
      </c>
      <c r="L58" s="2">
        <v>362.09052817999986</v>
      </c>
      <c r="M58" s="2">
        <f t="shared" ref="M58:M60" si="53">N58+O58</f>
        <v>835.00423870999998</v>
      </c>
      <c r="N58" s="2">
        <v>789.09434454999996</v>
      </c>
      <c r="O58" s="2">
        <v>45.90989416</v>
      </c>
      <c r="P58" s="35">
        <v>45</v>
      </c>
    </row>
    <row r="59" spans="1:16" ht="12.75" customHeight="1" x14ac:dyDescent="0.2">
      <c r="A59" s="32">
        <v>46</v>
      </c>
      <c r="B59" s="33" t="s">
        <v>60</v>
      </c>
      <c r="C59" s="2">
        <f t="shared" si="51"/>
        <v>0</v>
      </c>
      <c r="D59" s="3">
        <v>0</v>
      </c>
      <c r="E59" s="3">
        <v>0</v>
      </c>
      <c r="F59" s="3">
        <v>0</v>
      </c>
      <c r="G59" s="3">
        <v>0</v>
      </c>
      <c r="H59" s="2">
        <f t="shared" si="52"/>
        <v>0</v>
      </c>
      <c r="I59" s="3">
        <v>0</v>
      </c>
      <c r="J59" s="3">
        <v>0</v>
      </c>
      <c r="K59" s="3">
        <v>0</v>
      </c>
      <c r="L59" s="3">
        <v>0</v>
      </c>
      <c r="M59" s="2">
        <f t="shared" si="53"/>
        <v>0</v>
      </c>
      <c r="N59" s="3">
        <v>0</v>
      </c>
      <c r="O59" s="3">
        <v>0</v>
      </c>
      <c r="P59" s="35">
        <v>46</v>
      </c>
    </row>
    <row r="60" spans="1:16" ht="12.75" customHeight="1" x14ac:dyDescent="0.2">
      <c r="A60" s="32">
        <v>47</v>
      </c>
      <c r="B60" s="33" t="s">
        <v>61</v>
      </c>
      <c r="C60" s="2">
        <f t="shared" si="51"/>
        <v>-731.17493854000008</v>
      </c>
      <c r="D60" s="2">
        <v>87.32765354</v>
      </c>
      <c r="E60" s="2">
        <v>-156.03511273000001</v>
      </c>
      <c r="F60" s="2">
        <v>25.291726209999979</v>
      </c>
      <c r="G60" s="2">
        <v>-687.75920556000005</v>
      </c>
      <c r="H60" s="2">
        <f t="shared" si="52"/>
        <v>-92.682487379999856</v>
      </c>
      <c r="I60" s="2">
        <v>-186.04646345999998</v>
      </c>
      <c r="J60" s="2">
        <v>-503.80859686000002</v>
      </c>
      <c r="K60" s="2">
        <v>668.57716227000014</v>
      </c>
      <c r="L60" s="2">
        <v>-71.404589329999993</v>
      </c>
      <c r="M60" s="2">
        <f t="shared" si="53"/>
        <v>-359.90405278000003</v>
      </c>
      <c r="N60" s="2">
        <v>-197.02203270000001</v>
      </c>
      <c r="O60" s="2">
        <v>-162.88202007999999</v>
      </c>
      <c r="P60" s="35">
        <v>47</v>
      </c>
    </row>
    <row r="61" spans="1:16" ht="6" customHeight="1" x14ac:dyDescent="0.2">
      <c r="A61" s="36"/>
      <c r="B61" s="3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38"/>
    </row>
    <row r="62" spans="1:16" ht="6" customHeight="1" x14ac:dyDescent="0.2">
      <c r="B62" s="39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6" ht="12.75" customHeight="1" x14ac:dyDescent="0.2">
      <c r="A63" s="8" t="s">
        <v>62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6" ht="12.75" customHeight="1" x14ac:dyDescent="0.2">
      <c r="A64" s="17" t="s">
        <v>10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2.75" customHeight="1" x14ac:dyDescent="0.2">
      <c r="A65" s="8" t="s">
        <v>16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2.75" customHeight="1" x14ac:dyDescent="0.2">
      <c r="A66" s="17" t="s">
        <v>11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12.75" customHeight="1" x14ac:dyDescent="0.2">
      <c r="A67" s="17" t="s">
        <v>12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2.7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12.7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2.7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ht="12.7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t="12.7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12.7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t="12.7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2.7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12.7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ht="12.7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ht="12.7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12.7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t="12.7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3:15" ht="12.7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3:15" ht="12.7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3:15" ht="12.7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3:15" ht="12.7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3:15" ht="12.7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3:15" ht="12.75" customHeight="1" x14ac:dyDescent="0.2">
      <c r="C86" s="7"/>
      <c r="D86" s="11"/>
      <c r="E86" s="11"/>
      <c r="F86" s="11"/>
      <c r="G86" s="11"/>
      <c r="H86" s="7"/>
      <c r="I86" s="7"/>
      <c r="J86" s="7"/>
      <c r="K86" s="7"/>
      <c r="L86" s="7"/>
      <c r="M86" s="7"/>
      <c r="N86" s="7"/>
      <c r="O86" s="7"/>
    </row>
    <row r="87" spans="3:15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3:15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3:15" ht="12.7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3:15" ht="12.75" customHeight="1" x14ac:dyDescent="0.2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3:15" ht="12.75" customHeight="1" x14ac:dyDescent="0.2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3:15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 spans="3:15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3:15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3:15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3:15" ht="12.7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3:15" ht="12.7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3:15" ht="12.75" customHeight="1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3:15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</row>
    <row r="100" spans="3:15" ht="12.7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3:15" ht="12.75" customHeight="1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3:15" ht="12.75" customHeight="1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3:15" ht="12.7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3:15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3:15" ht="12.75" customHeight="1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3:15" ht="12.75" customHeight="1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3:15" ht="12.75" customHeight="1" x14ac:dyDescent="0.2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3:15" ht="12.75" customHeight="1" x14ac:dyDescent="0.2"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</row>
    <row r="109" spans="3:15" ht="12.75" customHeight="1" x14ac:dyDescent="0.2"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</row>
    <row r="110" spans="3:15" ht="12.75" customHeight="1" x14ac:dyDescent="0.2"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</row>
    <row r="111" spans="3:15" ht="12.75" customHeight="1" x14ac:dyDescent="0.2">
      <c r="C111" s="42"/>
      <c r="D111" s="42"/>
      <c r="E111" s="42"/>
      <c r="F111" s="42"/>
      <c r="G111" s="42"/>
      <c r="H111" s="40"/>
      <c r="I111" s="40"/>
      <c r="J111" s="40"/>
      <c r="K111" s="40"/>
      <c r="L111" s="40"/>
      <c r="M111" s="40"/>
      <c r="N111" s="40"/>
      <c r="O111" s="40"/>
    </row>
    <row r="112" spans="3:15" ht="12.75" customHeight="1" x14ac:dyDescent="0.2"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</row>
    <row r="113" spans="3:15" ht="12.75" customHeight="1" x14ac:dyDescent="0.2"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</row>
    <row r="114" spans="3:15" ht="12.75" customHeight="1" x14ac:dyDescent="0.2"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</row>
  </sheetData>
  <mergeCells count="20">
    <mergeCell ref="A1:G1"/>
    <mergeCell ref="H1:P1"/>
    <mergeCell ref="A2:G2"/>
    <mergeCell ref="H2:P2"/>
    <mergeCell ref="A3:G3"/>
    <mergeCell ref="H3:P3"/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2021-10-25T20:30:58Z</cp:lastPrinted>
  <dcterms:created xsi:type="dcterms:W3CDTF">2018-11-21T20:09:16Z</dcterms:created>
  <dcterms:modified xsi:type="dcterms:W3CDTF">2021-11-19T16:58:15Z</dcterms:modified>
</cp:coreProperties>
</file>